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8520" windowHeight="9120" activeTab="7"/>
  </bookViews>
  <sheets>
    <sheet name="Dane" sheetId="1" r:id="rId1"/>
    <sheet name="tygod" sheetId="2" r:id="rId2"/>
    <sheet name="tyg język" sheetId="3" r:id="rId3"/>
    <sheet name="mieś" sheetId="4" r:id="rId4"/>
    <sheet name="Zestaw" sheetId="5" r:id="rId5"/>
    <sheet name="Oceny I" sheetId="6" r:id="rId6"/>
    <sheet name="Kartki I" sheetId="7" r:id="rId7"/>
    <sheet name="Kartki I-2" sheetId="8" r:id="rId8"/>
    <sheet name="W_ocenyI" sheetId="9" r:id="rId9"/>
    <sheet name="W_frekI" sheetId="10" r:id="rId10"/>
    <sheet name="Oceny II" sheetId="11" r:id="rId11"/>
    <sheet name="Kartki II" sheetId="12" r:id="rId12"/>
    <sheet name="W_ocenyII" sheetId="13" r:id="rId13"/>
    <sheet name="W_frekII" sheetId="14" r:id="rId14"/>
    <sheet name="Wyk_frek rok" sheetId="15" r:id="rId15"/>
    <sheet name="Wykres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Maksymiuk Henryk</author>
  </authors>
  <commentList>
    <comment ref="E1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Prszę wpisać właściwą klasę np. ID</t>
        </r>
      </text>
    </comment>
    <comment ref="E2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właściwy rok szkolny np. 2004/2005</t>
        </r>
      </text>
    </comment>
    <comment ref="B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poniżej listę swojej klasy. Pozostałe zbędne  wpisy usuń</t>
        </r>
      </text>
    </comment>
    <comment ref="F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poniżej nazwy przedmiotów. Pojawią się one automatycznie w pozostałych arkuszach.</t>
        </r>
      </text>
    </comment>
    <comment ref="I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liczbę uczniów w poszczególnych miesiącach</t>
        </r>
      </text>
    </comment>
    <comment ref="C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właściwe nazwy języków obcych kontynuacji</t>
        </r>
      </text>
    </comment>
    <comment ref="D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właściwe nazwy języków obcych nowych</t>
        </r>
      </text>
    </comment>
    <comment ref="F4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Religia musi być wpisana w tym miejscu</t>
        </r>
      </text>
    </comment>
  </commentList>
</comments>
</file>

<file path=xl/comments11.xml><?xml version="1.0" encoding="utf-8"?>
<comments xmlns="http://schemas.openxmlformats.org/spreadsheetml/2006/main">
  <authors>
    <author>Maksymiuk Henryk</author>
  </authors>
  <commentList>
    <comment ref="U2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Zachowanie proszę wpisywać tylko literami: w, d, p, np, ng</t>
        </r>
      </text>
    </comment>
  </commentList>
</comments>
</file>

<file path=xl/comments2.xml><?xml version="1.0" encoding="utf-8"?>
<comments xmlns="http://schemas.openxmlformats.org/spreadsheetml/2006/main">
  <authors>
    <author>Maksymiuk Henryk</author>
  </authors>
  <commentList>
    <comment ref="B2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obok liczbę dni nauki w danym tygodniu.</t>
        </r>
      </text>
    </comment>
    <comment ref="B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 każdym tygodniu liczbę godzin nauki klasy razem z językami obcymi.</t>
        </r>
      </text>
    </comment>
    <comment ref="B47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obok liczbę dni nauki w danym tygodniu.</t>
        </r>
      </text>
    </comment>
    <comment ref="B92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obok liczbę dni nauki w danym tygodniu.</t>
        </r>
      </text>
    </comment>
    <comment ref="B137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obok liczbę dni nauki w danym tygodniu.</t>
        </r>
      </text>
    </comment>
    <comment ref="B182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obok liczbę dni nauki w danym tygodniu.</t>
        </r>
      </text>
    </comment>
    <comment ref="B227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obok liczbę dni nauki w danym tygodniu.</t>
        </r>
      </text>
    </comment>
    <comment ref="B272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obok liczbę dni nauki w danym tygodniu.</t>
        </r>
      </text>
    </comment>
    <comment ref="B317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obok liczbę dni nauki w danym tygodniu.</t>
        </r>
      </text>
    </comment>
    <comment ref="B362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obok liczbę dni nauki w danym tygodniu.</t>
        </r>
      </text>
    </comment>
    <comment ref="B407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obok liczbę dni nauki w danym tygodniu.</t>
        </r>
      </text>
    </comment>
    <comment ref="B48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 każdym tygodniu liczbę godzin nauki klasy razem z językami obcymi.</t>
        </r>
      </text>
    </comment>
    <comment ref="B9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 każdym tygodniu liczbę godzin nauki klasy razem z językami obcymi.</t>
        </r>
      </text>
    </comment>
    <comment ref="B138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 każdym tygodniu liczbę godzin nauki klasy razem z językami obcymi.</t>
        </r>
      </text>
    </comment>
    <comment ref="B18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 każdym tygodniu liczbę godzin nauki klasy razem z językami obcymi.</t>
        </r>
      </text>
    </comment>
    <comment ref="B228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 każdym tygodniu liczbę godzin nauki klasy razem z językami obcymi.</t>
        </r>
      </text>
    </comment>
    <comment ref="B27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 każdym tygodniu liczbę godzin nauki klasy razem z językami obcymi.</t>
        </r>
      </text>
    </comment>
    <comment ref="B318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 każdym tygodniu liczbę godzin nauki klasy razem z językami obcymi.</t>
        </r>
      </text>
    </comment>
    <comment ref="B36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 każdym tygodniu liczbę godzin nauki klasy razem z językami obcymi.</t>
        </r>
      </text>
    </comment>
    <comment ref="B408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Proszę wpisać w każdym tygodniu liczbę godzin nauki klasy razem z językami obcymi.</t>
        </r>
      </text>
    </comment>
  </commentList>
</comments>
</file>

<file path=xl/comments3.xml><?xml version="1.0" encoding="utf-8"?>
<comments xmlns="http://schemas.openxmlformats.org/spreadsheetml/2006/main">
  <authors>
    <author>Maksymiuk Henryk</author>
  </authors>
  <commentList>
    <comment ref="B1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ilość "uczniogodzin" języka obcego, które nie odbyły się w danym tygodniu. np. jeżeli języka nie miała 1 gupa 8 osobowa to wpisz 8, jeśli grupa licząca 7 osób nie miała 2 lekcji to wpisz 14 itd</t>
        </r>
      </text>
    </comment>
    <comment ref="B44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ilość "uczniogodzin" języka obcego, które nie odbyły się w danym tygodniu. np. jeżeli języka nie miała 1 gupa 8 osobowa to wpisz 8, jeśli grupa licząca 7 osób nie miała 2 lekcji to wpisz 14 itd</t>
        </r>
      </text>
    </comment>
    <comment ref="B87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ilość "uczniogodzin" języka obcego, które nie odbyły się w danym tygodniu. np. jeżeli języka nie miała 1 gupa 8 osobowa to wpisz 8, jeśli grupa licząca 7 osób nie miała 2 lekcji to wpisz 14 itd</t>
        </r>
      </text>
    </comment>
    <comment ref="B130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ilość "uczniogodzin" języka obcego, które nie odbyły się w danym tygodniu. np. jeżeli języka nie miała 1 gupa 8 osobowa to wpisz 8, jeśli grupa licząca 7 osób nie miała 2 lekcji to wpisz 14 itd</t>
        </r>
      </text>
    </comment>
    <comment ref="B173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ilość "uczniogodzin" języka obcego, które nie odbyły się w danym tygodniu. np. jeżeli języka nie miała 1 gupa 8 osobowa to wpisz 8, jeśli grupa licząca 7 osób nie miała 2 lekcji to wpisz 14 itd</t>
        </r>
      </text>
    </comment>
    <comment ref="B216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ilość "uczniogodzin" języka obcego, które nie odbyły się w danym tygodniu. np. jeżeli języka nie miała 1 gupa 8 osobowa to wpisz 8, jeśli grupa licząca 7 osób nie miała 2 lekcji to wpisz 14 itd</t>
        </r>
      </text>
    </comment>
    <comment ref="B259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ilość "uczniogodzin" języka obcego, które nie odbyły się w danym tygodniu. np. jeżeli języka nie miała 1 gupa 8 osobowa to wpisz 8, jeśli grupa licząca 7 osób nie miała 2 lekcji to wpisz 14 itd</t>
        </r>
      </text>
    </comment>
    <comment ref="B302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ilość "uczniogodzin" języka obcego, które nie odbyły się w danym tygodniu. np. jeżeli języka nie miała 1 gupa 8 osobowa to wpisz 8, jeśli grupa licząca 7 osób nie miała 2 lekcji to wpisz 14 itd</t>
        </r>
      </text>
    </comment>
    <comment ref="B345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ilość "uczniogodzin" języka obcego, które nie odbyły się w danym tygodniu. np. jeżeli języka nie miała 1 gupa 8 osobowa to wpisz 8, jeśli grupa licząca 7 osób nie miała 2 lekcji to wpisz 14 itd</t>
        </r>
      </text>
    </comment>
    <comment ref="B388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Wpisz ilość "uczniogodzin" języka obcego, które nie odbyły się w danym tygodniu. np. jeżeli języka nie miała 1 gupa 8 osobowa to wpisz 8, jeśli grupa licząca 7 osób nie miała 2 lekcji to wpisz 14 itd</t>
        </r>
      </text>
    </comment>
  </commentList>
</comments>
</file>

<file path=xl/comments6.xml><?xml version="1.0" encoding="utf-8"?>
<comments xmlns="http://schemas.openxmlformats.org/spreadsheetml/2006/main">
  <authors>
    <author>Maksymiuk Henryk</author>
  </authors>
  <commentList>
    <comment ref="U2" authorId="0">
      <text>
        <r>
          <rPr>
            <b/>
            <sz val="8"/>
            <rFont val="Tahoma"/>
            <family val="0"/>
          </rPr>
          <t>Maksymiuk Henryk:</t>
        </r>
        <r>
          <rPr>
            <sz val="8"/>
            <rFont val="Tahoma"/>
            <family val="0"/>
          </rPr>
          <t xml:space="preserve">
Zachowanie proszę wpisywać tylko literami: w, d, p, np, ng</t>
        </r>
      </text>
    </comment>
  </commentList>
</comments>
</file>

<file path=xl/sharedStrings.xml><?xml version="1.0" encoding="utf-8"?>
<sst xmlns="http://schemas.openxmlformats.org/spreadsheetml/2006/main" count="1507" uniqueCount="157">
  <si>
    <t>lp.</t>
  </si>
  <si>
    <t>Nazwisko i imię</t>
  </si>
  <si>
    <t>wrzesień</t>
  </si>
  <si>
    <t>październik</t>
  </si>
  <si>
    <t>listopad</t>
  </si>
  <si>
    <t>grudzień</t>
  </si>
  <si>
    <t>styczeń</t>
  </si>
  <si>
    <t>U</t>
  </si>
  <si>
    <t>N</t>
  </si>
  <si>
    <t>S</t>
  </si>
  <si>
    <t>RAZEM</t>
  </si>
  <si>
    <t>I SEMESTR</t>
  </si>
  <si>
    <t>luty</t>
  </si>
  <si>
    <t>marzec</t>
  </si>
  <si>
    <t>kwiecień</t>
  </si>
  <si>
    <t>maj</t>
  </si>
  <si>
    <t>czerwiec</t>
  </si>
  <si>
    <t>II SEMESTR</t>
  </si>
  <si>
    <t>RAZEM ROK</t>
  </si>
  <si>
    <t>Liczba godz. w mies.</t>
  </si>
  <si>
    <t>% frekwencji</t>
  </si>
  <si>
    <t>Nieobecni</t>
  </si>
  <si>
    <t>Razem</t>
  </si>
  <si>
    <t>MARZEC</t>
  </si>
  <si>
    <t>KWIECIEŃ</t>
  </si>
  <si>
    <t>MAJ</t>
  </si>
  <si>
    <t>CZERWIEC</t>
  </si>
  <si>
    <t>Nazwisko Imię</t>
  </si>
  <si>
    <t>WRZESIEŃ</t>
  </si>
  <si>
    <t>PAŹDZIERNIK</t>
  </si>
  <si>
    <t>LISTOPAD</t>
  </si>
  <si>
    <t>GRUDZIEŃ</t>
  </si>
  <si>
    <t>STYCZEŃ</t>
  </si>
  <si>
    <t>LUTY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</si>
  <si>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</si>
  <si>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</si>
  <si>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</si>
  <si>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</si>
  <si>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</si>
  <si>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</si>
  <si>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</si>
  <si>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</si>
  <si>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</si>
  <si>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</si>
  <si>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Liczba uczniów</t>
  </si>
  <si>
    <t>obecnych</t>
  </si>
  <si>
    <t>Razem (3+4)</t>
  </si>
  <si>
    <t>I semestr</t>
  </si>
  <si>
    <t>% obecności</t>
  </si>
  <si>
    <t>Liczba dni zajęć</t>
  </si>
  <si>
    <t>Miesiąc</t>
  </si>
  <si>
    <t>OGÓŁEM</t>
  </si>
  <si>
    <t>nieobec-nych</t>
  </si>
  <si>
    <t>Miesięczne liczby:</t>
  </si>
  <si>
    <t>II semestr</t>
  </si>
  <si>
    <t>Liczba godz. w tygod.</t>
  </si>
  <si>
    <t>Liczba dni w tygodniu</t>
  </si>
  <si>
    <t>Geografia</t>
  </si>
  <si>
    <t>Matematyka</t>
  </si>
  <si>
    <t>Chemia</t>
  </si>
  <si>
    <t>Religia</t>
  </si>
  <si>
    <t>średnia</t>
  </si>
  <si>
    <t>Przedmioty</t>
  </si>
  <si>
    <t>Fizyka</t>
  </si>
  <si>
    <t>W-F</t>
  </si>
  <si>
    <t>Nr</t>
  </si>
  <si>
    <t>db</t>
  </si>
  <si>
    <t>Zestawienie ocen klasy</t>
  </si>
  <si>
    <t>średnia klasy</t>
  </si>
  <si>
    <t>godz. uspraw.</t>
  </si>
  <si>
    <t>godz. nieuspraw.</t>
  </si>
  <si>
    <t>spóźnienia</t>
  </si>
  <si>
    <t>Zachowanie</t>
  </si>
  <si>
    <t>rok szkolny:</t>
  </si>
  <si>
    <t>KLASA:</t>
  </si>
  <si>
    <t>Frekwencja w klasie</t>
  </si>
  <si>
    <t>w roku szkolnym</t>
  </si>
  <si>
    <t>Zestawienie frekwencji w klasie</t>
  </si>
  <si>
    <t>rok szk.</t>
  </si>
  <si>
    <t>miejsce w klasie</t>
  </si>
  <si>
    <t>miesiąc</t>
  </si>
  <si>
    <t>liczba uczniów</t>
  </si>
  <si>
    <t>% frek 
I sem</t>
  </si>
  <si>
    <t>% frek 
II sem</t>
  </si>
  <si>
    <t>% frek 
rok</t>
  </si>
  <si>
    <t>razem ; % ind. frekw.</t>
  </si>
  <si>
    <t>I sem</t>
  </si>
  <si>
    <t>II sem</t>
  </si>
  <si>
    <t xml:space="preserve"> w roku szkolnym </t>
  </si>
  <si>
    <t xml:space="preserve">Frekwencja indywidualna uczniów klasy </t>
  </si>
  <si>
    <t xml:space="preserve">Frekwencja indywidualna roczna uczniów klasy </t>
  </si>
  <si>
    <t xml:space="preserve">Miesięczna frekwencja klasy </t>
  </si>
  <si>
    <t xml:space="preserve"> w sem. II w roku szkolnym </t>
  </si>
  <si>
    <t xml:space="preserve"> w sem. I w roku szkolnym </t>
  </si>
  <si>
    <t xml:space="preserve">Średnia ocena indywidualna uczniów klasy </t>
  </si>
  <si>
    <t xml:space="preserve">Średnia ocena indywidulana uczniów klasy </t>
  </si>
  <si>
    <t>Ocena 
(a)</t>
  </si>
  <si>
    <t>Liczba ocen
(b)</t>
  </si>
  <si>
    <t>Iloczyn 
(axb)</t>
  </si>
  <si>
    <t>średnia ocena</t>
  </si>
  <si>
    <t>a) liczba uczniów bez ocen niedostatecznych:</t>
  </si>
  <si>
    <t>%</t>
  </si>
  <si>
    <t>b) Średnia ocena na ucznia</t>
  </si>
  <si>
    <t>c) średnia frekwencja</t>
  </si>
  <si>
    <t>Za I semestr</t>
  </si>
  <si>
    <t>Za II semestr</t>
  </si>
  <si>
    <t>Roczna</t>
  </si>
  <si>
    <t>II. Zestwienie wyników klasyfikacji</t>
  </si>
  <si>
    <t>III. Liczba uczniów z ocenami niedostatecznymi</t>
  </si>
  <si>
    <t>a) z 1 oceną niedostateczną:</t>
  </si>
  <si>
    <t>–</t>
  </si>
  <si>
    <t>b) z 2 ocenami niedostatecznymi:</t>
  </si>
  <si>
    <t>c) z 3 i więcej ocenami niedostecznymi:</t>
  </si>
  <si>
    <t>wz</t>
  </si>
  <si>
    <t>pop</t>
  </si>
  <si>
    <t>np</t>
  </si>
  <si>
    <t>N a z w a   p r z e d m i o t u</t>
  </si>
  <si>
    <t>L i c z b a   o c e n</t>
  </si>
  <si>
    <t>uspraw.</t>
  </si>
  <si>
    <t>nieuspr.</t>
  </si>
  <si>
    <t>Liczba opuszcz. godz.</t>
  </si>
  <si>
    <t>Liczba spóźnień</t>
  </si>
  <si>
    <t>celujących</t>
  </si>
  <si>
    <t>bardzo dobrych</t>
  </si>
  <si>
    <t>bobrych</t>
  </si>
  <si>
    <t>dostatecznych</t>
  </si>
  <si>
    <t>dopuszczających</t>
  </si>
  <si>
    <t>niedostatecznych</t>
  </si>
  <si>
    <t>dobrych</t>
  </si>
  <si>
    <t>nieklasyfikowanych</t>
  </si>
  <si>
    <t>ng</t>
  </si>
  <si>
    <t>2004/2005</t>
  </si>
  <si>
    <t>R A Z E M</t>
  </si>
  <si>
    <t xml:space="preserve">  z 1-2 ocenami ndst</t>
  </si>
  <si>
    <t xml:space="preserve">  z 3 i więcej ocenami ndst</t>
  </si>
  <si>
    <t xml:space="preserve">  nieklasyfikowanych</t>
  </si>
  <si>
    <t xml:space="preserve">  bez ocen niedostatecznych</t>
  </si>
  <si>
    <t>X</t>
  </si>
  <si>
    <t xml:space="preserve">  Liczba uczniów:</t>
  </si>
  <si>
    <t>bdb</t>
  </si>
  <si>
    <t>Historia</t>
  </si>
  <si>
    <t>Praca biurowa</t>
  </si>
  <si>
    <t>Język polski</t>
  </si>
  <si>
    <t>Język angielski</t>
  </si>
  <si>
    <t>Język niemiecki</t>
  </si>
  <si>
    <t>Język rosyjski</t>
  </si>
  <si>
    <t>Język francuski</t>
  </si>
  <si>
    <t>Język obcy kontynuacja</t>
  </si>
  <si>
    <t>Język obcy początkujący</t>
  </si>
  <si>
    <r>
      <t xml:space="preserve">Nazwy poniższych przedmiotów pojawią się arkuszu </t>
    </r>
    <r>
      <rPr>
        <b/>
        <sz val="12"/>
        <rFont val="Times New Roman"/>
        <family val="1"/>
      </rPr>
      <t>Kartki I</t>
    </r>
  </si>
  <si>
    <t>Podstawy. przeds.</t>
  </si>
  <si>
    <t>Funkcj. przed. w. w.</t>
  </si>
  <si>
    <t>ilość uczniogodzin języka obcego, które nie odbyły się w danym tygodniu</t>
  </si>
  <si>
    <t>IB</t>
  </si>
  <si>
    <t>po</t>
  </si>
  <si>
    <t>nkl</t>
  </si>
  <si>
    <t>spóźnienia; śr. ocena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</si>
</sst>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dd/mm/yyyy"/>
    <numFmt numFmtId="174" formatCode="dd\.mm\.yyyy"/>
    <numFmt numFmtId="175" formatCode="0.0%"/>
  </numFmts>
  <fonts count="37">
    <font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 CE"/>
      <family val="1"/>
    </font>
    <font>
      <sz val="11"/>
      <color indexed="8"/>
      <name val="Times New Roman CE"/>
      <family val="1"/>
    </font>
    <font>
      <sz val="10"/>
      <color indexed="8"/>
      <name val="Arial CE"/>
      <family val="0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E"/>
      <family val="1"/>
    </font>
    <font>
      <sz val="12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b/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 New Roman CE"/>
      <family val="1"/>
    </font>
    <font>
      <sz val="10"/>
      <color indexed="9"/>
      <name val="Arial CE"/>
      <family val="2"/>
    </font>
    <font>
      <sz val="14.75"/>
      <name val="Arial CE"/>
      <family val="0"/>
    </font>
    <font>
      <sz val="11"/>
      <name val="Times New Roman"/>
      <family val="1"/>
    </font>
    <font>
      <i/>
      <sz val="14"/>
      <color indexed="12"/>
      <name val="Times New Roman"/>
      <family val="1"/>
    </font>
    <font>
      <sz val="26"/>
      <name val="Arial CE"/>
      <family val="0"/>
    </font>
    <font>
      <i/>
      <sz val="14.25"/>
      <color indexed="12"/>
      <name val="Times New Roman"/>
      <family val="1"/>
    </font>
    <font>
      <sz val="25.5"/>
      <name val="Arial CE"/>
      <family val="0"/>
    </font>
    <font>
      <sz val="25.25"/>
      <name val="Arial CE"/>
      <family val="0"/>
    </font>
    <font>
      <b/>
      <sz val="10"/>
      <color indexed="8"/>
      <name val="Arial CE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12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textRotation="180"/>
    </xf>
    <xf numFmtId="0" fontId="8" fillId="0" borderId="20" xfId="0" applyFont="1" applyBorder="1" applyAlignment="1">
      <alignment textRotation="180"/>
    </xf>
    <xf numFmtId="0" fontId="8" fillId="0" borderId="3" xfId="0" applyFont="1" applyBorder="1" applyAlignment="1">
      <alignment textRotation="180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21" xfId="0" applyFont="1" applyBorder="1" applyAlignment="1">
      <alignment vertical="center"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23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0" fontId="15" fillId="0" borderId="27" xfId="0" applyFont="1" applyBorder="1" applyAlignment="1">
      <alignment horizontal="left" vertical="center"/>
    </xf>
    <xf numFmtId="0" fontId="16" fillId="0" borderId="26" xfId="0" applyFont="1" applyBorder="1" applyAlignment="1">
      <alignment/>
    </xf>
    <xf numFmtId="2" fontId="16" fillId="0" borderId="21" xfId="0" applyNumberFormat="1" applyFont="1" applyBorder="1" applyAlignment="1">
      <alignment/>
    </xf>
    <xf numFmtId="0" fontId="15" fillId="0" borderId="28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9" xfId="0" applyFont="1" applyBorder="1" applyAlignment="1">
      <alignment vertical="center"/>
    </xf>
    <xf numFmtId="0" fontId="15" fillId="0" borderId="29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textRotation="180"/>
    </xf>
    <xf numFmtId="2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textRotation="180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7" fillId="0" borderId="31" xfId="0" applyFont="1" applyBorder="1" applyAlignment="1">
      <alignment horizontal="center"/>
    </xf>
    <xf numFmtId="0" fontId="9" fillId="0" borderId="32" xfId="0" applyFont="1" applyBorder="1" applyAlignment="1">
      <alignment vertical="center"/>
    </xf>
    <xf numFmtId="0" fontId="7" fillId="0" borderId="33" xfId="0" applyFont="1" applyBorder="1" applyAlignment="1">
      <alignment horizontal="center"/>
    </xf>
    <xf numFmtId="0" fontId="9" fillId="0" borderId="34" xfId="0" applyFont="1" applyBorder="1" applyAlignment="1">
      <alignment vertic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9" fillId="0" borderId="31" xfId="0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1" xfId="0" applyFont="1" applyBorder="1" applyAlignment="1">
      <alignment vertical="center"/>
    </xf>
    <xf numFmtId="2" fontId="9" fillId="0" borderId="31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9" fillId="0" borderId="49" xfId="0" applyNumberFormat="1" applyFont="1" applyBorder="1" applyAlignment="1">
      <alignment textRotation="180"/>
    </xf>
    <xf numFmtId="2" fontId="9" fillId="0" borderId="50" xfId="0" applyNumberFormat="1" applyFont="1" applyBorder="1" applyAlignment="1">
      <alignment textRotation="180"/>
    </xf>
    <xf numFmtId="2" fontId="9" fillId="0" borderId="51" xfId="0" applyNumberFormat="1" applyFont="1" applyBorder="1" applyAlignment="1">
      <alignment textRotation="180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53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2" fontId="9" fillId="0" borderId="54" xfId="0" applyNumberFormat="1" applyFont="1" applyBorder="1" applyAlignment="1">
      <alignment horizontal="center"/>
    </xf>
    <xf numFmtId="0" fontId="9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0" fillId="0" borderId="56" xfId="0" applyFont="1" applyBorder="1" applyAlignment="1">
      <alignment horizontal="center" textRotation="90"/>
    </xf>
    <xf numFmtId="0" fontId="13" fillId="0" borderId="49" xfId="0" applyFont="1" applyBorder="1" applyAlignment="1">
      <alignment horizontal="center" textRotation="90"/>
    </xf>
    <xf numFmtId="0" fontId="13" fillId="0" borderId="50" xfId="0" applyFont="1" applyBorder="1" applyAlignment="1">
      <alignment horizontal="center" textRotation="90"/>
    </xf>
    <xf numFmtId="0" fontId="9" fillId="0" borderId="56" xfId="0" applyFont="1" applyBorder="1" applyAlignment="1">
      <alignment horizontal="center" textRotation="90"/>
    </xf>
    <xf numFmtId="0" fontId="9" fillId="0" borderId="57" xfId="0" applyFont="1" applyBorder="1" applyAlignment="1">
      <alignment horizontal="center" textRotation="90"/>
    </xf>
    <xf numFmtId="0" fontId="9" fillId="0" borderId="58" xfId="0" applyFont="1" applyBorder="1" applyAlignment="1">
      <alignment horizontal="center" textRotation="90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6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9" fillId="0" borderId="1" xfId="0" applyNumberFormat="1" applyFont="1" applyBorder="1" applyAlignment="1">
      <alignment vertical="center" textRotation="180"/>
    </xf>
    <xf numFmtId="0" fontId="7" fillId="0" borderId="6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74" xfId="0" applyNumberFormat="1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1" fontId="1" fillId="0" borderId="73" xfId="0" applyNumberFormat="1" applyFont="1" applyBorder="1" applyAlignment="1">
      <alignment horizontal="center"/>
    </xf>
    <xf numFmtId="1" fontId="1" fillId="0" borderId="72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2" fontId="11" fillId="0" borderId="2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textRotation="180"/>
    </xf>
    <xf numFmtId="0" fontId="7" fillId="0" borderId="30" xfId="0" applyFont="1" applyBorder="1" applyAlignment="1">
      <alignment horizontal="center" vertical="center" textRotation="180"/>
    </xf>
    <xf numFmtId="0" fontId="7" fillId="0" borderId="7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7" xfId="0" applyFont="1" applyBorder="1" applyAlignment="1">
      <alignment horizontal="right"/>
    </xf>
    <xf numFmtId="0" fontId="7" fillId="0" borderId="75" xfId="0" applyFont="1" applyBorder="1" applyAlignment="1">
      <alignment horizontal="right"/>
    </xf>
    <xf numFmtId="0" fontId="7" fillId="0" borderId="78" xfId="0" applyFont="1" applyBorder="1" applyAlignment="1">
      <alignment horizontal="right"/>
    </xf>
    <xf numFmtId="0" fontId="7" fillId="0" borderId="79" xfId="0" applyFont="1" applyBorder="1" applyAlignment="1">
      <alignment horizontal="right"/>
    </xf>
    <xf numFmtId="0" fontId="7" fillId="0" borderId="5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textRotation="90"/>
    </xf>
    <xf numFmtId="0" fontId="13" fillId="0" borderId="5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31" fillId="0" borderId="19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8" fillId="0" borderId="0" xfId="0" applyNumberFormat="1" applyFont="1" applyAlignment="1">
      <alignment horizontal="center"/>
    </xf>
    <xf numFmtId="2" fontId="10" fillId="0" borderId="77" xfId="0" applyNumberFormat="1" applyFont="1" applyBorder="1" applyAlignment="1">
      <alignment horizontal="center" vertical="center"/>
    </xf>
    <xf numFmtId="2" fontId="10" fillId="0" borderId="75" xfId="0" applyNumberFormat="1" applyFont="1" applyBorder="1" applyAlignment="1">
      <alignment horizontal="center" vertical="center"/>
    </xf>
    <xf numFmtId="2" fontId="10" fillId="0" borderId="55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textRotation="90"/>
    </xf>
    <xf numFmtId="0" fontId="13" fillId="0" borderId="30" xfId="0" applyFont="1" applyBorder="1" applyAlignment="1">
      <alignment horizontal="center" textRotation="90"/>
    </xf>
    <xf numFmtId="0" fontId="31" fillId="0" borderId="1" xfId="0" applyFont="1" applyBorder="1" applyAlignment="1">
      <alignment horizontal="center"/>
    </xf>
    <xf numFmtId="0" fontId="7" fillId="0" borderId="7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14" fillId="0" borderId="76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/>
    </xf>
    <xf numFmtId="0" fontId="15" fillId="0" borderId="28" xfId="0" applyFont="1" applyBorder="1" applyAlignment="1">
      <alignment horizontal="center" vertical="center" textRotation="90"/>
    </xf>
    <xf numFmtId="0" fontId="15" fillId="0" borderId="81" xfId="0" applyFont="1" applyBorder="1" applyAlignment="1">
      <alignment horizontal="center" vertical="center" textRotation="90"/>
    </xf>
    <xf numFmtId="0" fontId="15" fillId="0" borderId="27" xfId="0" applyFont="1" applyBorder="1" applyAlignment="1">
      <alignment horizontal="center" vertical="center" textRotation="90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textRotation="90"/>
    </xf>
    <xf numFmtId="2" fontId="15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color rgb="FFFFFFFF"/>
      </font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1" u="none" baseline="0">
              <a:solidFill>
                <a:srgbClr val="0000FF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W_ocenyI!$B$38</c:f>
              <c:strCache>
                <c:ptCount val="1"/>
                <c:pt idx="0">
                  <c:v>Średnia ocena indywidualna uczniów klasy ID w sem. I w roku szkolnym 2004/2005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Dane!$B$4:$B$41</c:f>
              <c:strCache>
                <c:ptCount val="38"/>
                <c:pt idx="0">
                  <c:v>Nazwisko Imię</c:v>
                </c:pt>
                <c:pt idx="1">
                  <c:v>Nazwisko Imię</c:v>
                </c:pt>
                <c:pt idx="2">
                  <c:v>Nazwisko Imię</c:v>
                </c:pt>
                <c:pt idx="3">
                  <c:v>Nazwisko Imię</c:v>
                </c:pt>
                <c:pt idx="4">
                  <c:v>Nazwisko Imię</c:v>
                </c:pt>
                <c:pt idx="5">
                  <c:v>Nazwisko Imię</c:v>
                </c:pt>
                <c:pt idx="6">
                  <c:v>Nazwisko Imię</c:v>
                </c:pt>
                <c:pt idx="7">
                  <c:v>Nazwisko Imię</c:v>
                </c:pt>
                <c:pt idx="8">
                  <c:v>Nazwisko Imię</c:v>
                </c:pt>
                <c:pt idx="9">
                  <c:v>Nazwisko Imię</c:v>
                </c:pt>
                <c:pt idx="10">
                  <c:v>Nazwisko Imię</c:v>
                </c:pt>
                <c:pt idx="11">
                  <c:v>Nazwisko Imię</c:v>
                </c:pt>
                <c:pt idx="12">
                  <c:v>Nazwisko Imię</c:v>
                </c:pt>
                <c:pt idx="13">
                  <c:v>Nazwisko Imię</c:v>
                </c:pt>
                <c:pt idx="14">
                  <c:v>Nazwisko Imię</c:v>
                </c:pt>
                <c:pt idx="15">
                  <c:v>Nazwisko Imię</c:v>
                </c:pt>
                <c:pt idx="16">
                  <c:v>Nazwisko Imię</c:v>
                </c:pt>
                <c:pt idx="17">
                  <c:v>Nazwisko Imię</c:v>
                </c:pt>
                <c:pt idx="18">
                  <c:v>Nazwisko Imię</c:v>
                </c:pt>
                <c:pt idx="19">
                  <c:v>Nazwisko Imię</c:v>
                </c:pt>
                <c:pt idx="20">
                  <c:v>Nazwisko Imię</c:v>
                </c:pt>
                <c:pt idx="21">
                  <c:v>Nazwisko Imię</c:v>
                </c:pt>
                <c:pt idx="22">
                  <c:v>Nazwisko Imię</c:v>
                </c:pt>
                <c:pt idx="23">
                  <c:v>Nazwisko Imię</c:v>
                </c:pt>
              </c:strCache>
            </c:strRef>
          </c:cat>
          <c:val>
            <c:numRef>
              <c:f>'Oceny I'!$AB$4:$AB$41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13528468"/>
        <c:axId val="54647349"/>
      </c:barChart>
      <c:catAx>
        <c:axId val="1352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647349"/>
        <c:crosses val="autoZero"/>
        <c:auto val="1"/>
        <c:lblOffset val="100"/>
        <c:noMultiLvlLbl val="0"/>
      </c:catAx>
      <c:valAx>
        <c:axId val="54647349"/>
        <c:scaling>
          <c:orientation val="minMax"/>
          <c:max val="6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528468"/>
        <c:crossesAt val="1"/>
        <c:crossBetween val="between"/>
        <c:dispUnits/>
        <c:majorUnit val="0.5"/>
        <c:minorUnit val="0.25"/>
      </c:valAx>
      <c:spPr>
        <a:gradFill rotWithShape="1">
          <a:gsLst>
            <a:gs pos="0">
              <a:srgbClr val="FFFF99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1" u="none" baseline="0">
              <a:solidFill>
                <a:srgbClr val="0000FF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W_frekI!$B$38</c:f>
              <c:strCache>
                <c:ptCount val="1"/>
                <c:pt idx="0">
                  <c:v>Frekwencja indywidualna uczniów klasy ID w sem. I w roku szkolnym 2004/2005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Dane!$B$4:$B$41</c:f>
              <c:strCache>
                <c:ptCount val="38"/>
                <c:pt idx="0">
                  <c:v>Nazwisko Imię</c:v>
                </c:pt>
                <c:pt idx="1">
                  <c:v>Nazwisko Imię</c:v>
                </c:pt>
                <c:pt idx="2">
                  <c:v>Nazwisko Imię</c:v>
                </c:pt>
                <c:pt idx="3">
                  <c:v>Nazwisko Imię</c:v>
                </c:pt>
                <c:pt idx="4">
                  <c:v>Nazwisko Imię</c:v>
                </c:pt>
                <c:pt idx="5">
                  <c:v>Nazwisko Imię</c:v>
                </c:pt>
                <c:pt idx="6">
                  <c:v>Nazwisko Imię</c:v>
                </c:pt>
                <c:pt idx="7">
                  <c:v>Nazwisko Imię</c:v>
                </c:pt>
                <c:pt idx="8">
                  <c:v>Nazwisko Imię</c:v>
                </c:pt>
                <c:pt idx="9">
                  <c:v>Nazwisko Imię</c:v>
                </c:pt>
                <c:pt idx="10">
                  <c:v>Nazwisko Imię</c:v>
                </c:pt>
                <c:pt idx="11">
                  <c:v>Nazwisko Imię</c:v>
                </c:pt>
                <c:pt idx="12">
                  <c:v>Nazwisko Imię</c:v>
                </c:pt>
                <c:pt idx="13">
                  <c:v>Nazwisko Imię</c:v>
                </c:pt>
                <c:pt idx="14">
                  <c:v>Nazwisko Imię</c:v>
                </c:pt>
                <c:pt idx="15">
                  <c:v>Nazwisko Imię</c:v>
                </c:pt>
                <c:pt idx="16">
                  <c:v>Nazwisko Imię</c:v>
                </c:pt>
                <c:pt idx="17">
                  <c:v>Nazwisko Imię</c:v>
                </c:pt>
                <c:pt idx="18">
                  <c:v>Nazwisko Imię</c:v>
                </c:pt>
                <c:pt idx="19">
                  <c:v>Nazwisko Imię</c:v>
                </c:pt>
                <c:pt idx="20">
                  <c:v>Nazwisko Imię</c:v>
                </c:pt>
                <c:pt idx="21">
                  <c:v>Nazwisko Imię</c:v>
                </c:pt>
                <c:pt idx="22">
                  <c:v>Nazwisko Imię</c:v>
                </c:pt>
                <c:pt idx="23">
                  <c:v>Nazwisko Imię</c:v>
                </c:pt>
              </c:strCache>
            </c:strRef>
          </c:cat>
          <c:val>
            <c:numRef>
              <c:f>mieś!$U$4:$U$41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22064094"/>
        <c:axId val="64359119"/>
      </c:barChart>
      <c:catAx>
        <c:axId val="220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359119"/>
        <c:crosses val="autoZero"/>
        <c:auto val="1"/>
        <c:lblOffset val="100"/>
        <c:noMultiLvlLbl val="0"/>
      </c:catAx>
      <c:valAx>
        <c:axId val="64359119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064094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1" u="none" baseline="0">
              <a:solidFill>
                <a:srgbClr val="0000FF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W_ocenyII!$B$38</c:f>
              <c:strCache>
                <c:ptCount val="1"/>
                <c:pt idx="0">
                  <c:v>Średnia ocena indywidulana uczniów klasy ID w sem. II w roku szkolnym 2004/2005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Dane!$B$4:$B$41</c:f>
              <c:strCache>
                <c:ptCount val="38"/>
                <c:pt idx="0">
                  <c:v>Nazwisko Imię</c:v>
                </c:pt>
                <c:pt idx="1">
                  <c:v>Nazwisko Imię</c:v>
                </c:pt>
                <c:pt idx="2">
                  <c:v>Nazwisko Imię</c:v>
                </c:pt>
                <c:pt idx="3">
                  <c:v>Nazwisko Imię</c:v>
                </c:pt>
                <c:pt idx="4">
                  <c:v>Nazwisko Imię</c:v>
                </c:pt>
                <c:pt idx="5">
                  <c:v>Nazwisko Imię</c:v>
                </c:pt>
                <c:pt idx="6">
                  <c:v>Nazwisko Imię</c:v>
                </c:pt>
                <c:pt idx="7">
                  <c:v>Nazwisko Imię</c:v>
                </c:pt>
                <c:pt idx="8">
                  <c:v>Nazwisko Imię</c:v>
                </c:pt>
                <c:pt idx="9">
                  <c:v>Nazwisko Imię</c:v>
                </c:pt>
                <c:pt idx="10">
                  <c:v>Nazwisko Imię</c:v>
                </c:pt>
                <c:pt idx="11">
                  <c:v>Nazwisko Imię</c:v>
                </c:pt>
                <c:pt idx="12">
                  <c:v>Nazwisko Imię</c:v>
                </c:pt>
                <c:pt idx="13">
                  <c:v>Nazwisko Imię</c:v>
                </c:pt>
                <c:pt idx="14">
                  <c:v>Nazwisko Imię</c:v>
                </c:pt>
                <c:pt idx="15">
                  <c:v>Nazwisko Imię</c:v>
                </c:pt>
                <c:pt idx="16">
                  <c:v>Nazwisko Imię</c:v>
                </c:pt>
                <c:pt idx="17">
                  <c:v>Nazwisko Imię</c:v>
                </c:pt>
                <c:pt idx="18">
                  <c:v>Nazwisko Imię</c:v>
                </c:pt>
                <c:pt idx="19">
                  <c:v>Nazwisko Imię</c:v>
                </c:pt>
                <c:pt idx="20">
                  <c:v>Nazwisko Imię</c:v>
                </c:pt>
                <c:pt idx="21">
                  <c:v>Nazwisko Imię</c:v>
                </c:pt>
                <c:pt idx="22">
                  <c:v>Nazwisko Imię</c:v>
                </c:pt>
                <c:pt idx="23">
                  <c:v>Nazwisko Imię</c:v>
                </c:pt>
              </c:strCache>
            </c:strRef>
          </c:cat>
          <c:val>
            <c:numRef>
              <c:f>'Oceny II'!$AB$4:$AB$41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42361160"/>
        <c:axId val="45706121"/>
      </c:barChart>
      <c:catAx>
        <c:axId val="42361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706121"/>
        <c:crosses val="autoZero"/>
        <c:auto val="1"/>
        <c:lblOffset val="100"/>
        <c:noMultiLvlLbl val="0"/>
      </c:catAx>
      <c:valAx>
        <c:axId val="45706121"/>
        <c:scaling>
          <c:orientation val="minMax"/>
          <c:max val="6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361160"/>
        <c:crossesAt val="1"/>
        <c:crossBetween val="between"/>
        <c:dispUnits/>
        <c:majorUnit val="0.5"/>
        <c:minorUnit val="0.25"/>
      </c:valAx>
      <c:spPr>
        <a:gradFill rotWithShape="1">
          <a:gsLst>
            <a:gs pos="0">
              <a:srgbClr val="FFFF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1" u="none" baseline="0">
              <a:solidFill>
                <a:srgbClr val="0000FF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W_frekII!$B$38</c:f>
              <c:strCache>
                <c:ptCount val="1"/>
                <c:pt idx="0">
                  <c:v>Frekwencja indywidualna uczniów klasy ID w sem. II w roku szkolnym 2004/2005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Dane!$B$4:$B$41</c:f>
              <c:strCache>
                <c:ptCount val="38"/>
                <c:pt idx="0">
                  <c:v>Nazwisko Imię</c:v>
                </c:pt>
                <c:pt idx="1">
                  <c:v>Nazwisko Imię</c:v>
                </c:pt>
                <c:pt idx="2">
                  <c:v>Nazwisko Imię</c:v>
                </c:pt>
                <c:pt idx="3">
                  <c:v>Nazwisko Imię</c:v>
                </c:pt>
                <c:pt idx="4">
                  <c:v>Nazwisko Imię</c:v>
                </c:pt>
                <c:pt idx="5">
                  <c:v>Nazwisko Imię</c:v>
                </c:pt>
                <c:pt idx="6">
                  <c:v>Nazwisko Imię</c:v>
                </c:pt>
                <c:pt idx="7">
                  <c:v>Nazwisko Imię</c:v>
                </c:pt>
                <c:pt idx="8">
                  <c:v>Nazwisko Imię</c:v>
                </c:pt>
                <c:pt idx="9">
                  <c:v>Nazwisko Imię</c:v>
                </c:pt>
                <c:pt idx="10">
                  <c:v>Nazwisko Imię</c:v>
                </c:pt>
                <c:pt idx="11">
                  <c:v>Nazwisko Imię</c:v>
                </c:pt>
                <c:pt idx="12">
                  <c:v>Nazwisko Imię</c:v>
                </c:pt>
                <c:pt idx="13">
                  <c:v>Nazwisko Imię</c:v>
                </c:pt>
                <c:pt idx="14">
                  <c:v>Nazwisko Imię</c:v>
                </c:pt>
                <c:pt idx="15">
                  <c:v>Nazwisko Imię</c:v>
                </c:pt>
                <c:pt idx="16">
                  <c:v>Nazwisko Imię</c:v>
                </c:pt>
                <c:pt idx="17">
                  <c:v>Nazwisko Imię</c:v>
                </c:pt>
                <c:pt idx="18">
                  <c:v>Nazwisko Imię</c:v>
                </c:pt>
                <c:pt idx="19">
                  <c:v>Nazwisko Imię</c:v>
                </c:pt>
                <c:pt idx="20">
                  <c:v>Nazwisko Imię</c:v>
                </c:pt>
                <c:pt idx="21">
                  <c:v>Nazwisko Imię</c:v>
                </c:pt>
                <c:pt idx="22">
                  <c:v>Nazwisko Imię</c:v>
                </c:pt>
                <c:pt idx="23">
                  <c:v>Nazwisko Imię</c:v>
                </c:pt>
              </c:strCache>
            </c:strRef>
          </c:cat>
          <c:val>
            <c:numRef>
              <c:f>mieś!$AN$4:$AN$41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8701906"/>
        <c:axId val="11208291"/>
      </c:barChart>
      <c:catAx>
        <c:axId val="87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208291"/>
        <c:crosses val="autoZero"/>
        <c:auto val="1"/>
        <c:lblOffset val="100"/>
        <c:noMultiLvlLbl val="0"/>
      </c:catAx>
      <c:valAx>
        <c:axId val="1120829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701906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25" b="0" i="1" u="none" baseline="0">
              <a:solidFill>
                <a:srgbClr val="0000FF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'Wyk_frek rok'!$B$38</c:f>
              <c:strCache>
                <c:ptCount val="1"/>
                <c:pt idx="0">
                  <c:v>Frekwencja indywidualna roczna uczniów klasy ID w roku szkolnym 2004/2005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Dane!$B$4:$B$41</c:f>
              <c:strCache>
                <c:ptCount val="38"/>
                <c:pt idx="0">
                  <c:v>Nazwisko Imię</c:v>
                </c:pt>
                <c:pt idx="1">
                  <c:v>Nazwisko Imię</c:v>
                </c:pt>
                <c:pt idx="2">
                  <c:v>Nazwisko Imię</c:v>
                </c:pt>
                <c:pt idx="3">
                  <c:v>Nazwisko Imię</c:v>
                </c:pt>
                <c:pt idx="4">
                  <c:v>Nazwisko Imię</c:v>
                </c:pt>
                <c:pt idx="5">
                  <c:v>Nazwisko Imię</c:v>
                </c:pt>
                <c:pt idx="6">
                  <c:v>Nazwisko Imię</c:v>
                </c:pt>
                <c:pt idx="7">
                  <c:v>Nazwisko Imię</c:v>
                </c:pt>
                <c:pt idx="8">
                  <c:v>Nazwisko Imię</c:v>
                </c:pt>
                <c:pt idx="9">
                  <c:v>Nazwisko Imię</c:v>
                </c:pt>
                <c:pt idx="10">
                  <c:v>Nazwisko Imię</c:v>
                </c:pt>
                <c:pt idx="11">
                  <c:v>Nazwisko Imię</c:v>
                </c:pt>
                <c:pt idx="12">
                  <c:v>Nazwisko Imię</c:v>
                </c:pt>
                <c:pt idx="13">
                  <c:v>Nazwisko Imię</c:v>
                </c:pt>
                <c:pt idx="14">
                  <c:v>Nazwisko Imię</c:v>
                </c:pt>
                <c:pt idx="15">
                  <c:v>Nazwisko Imię</c:v>
                </c:pt>
                <c:pt idx="16">
                  <c:v>Nazwisko Imię</c:v>
                </c:pt>
                <c:pt idx="17">
                  <c:v>Nazwisko Imię</c:v>
                </c:pt>
                <c:pt idx="18">
                  <c:v>Nazwisko Imię</c:v>
                </c:pt>
                <c:pt idx="19">
                  <c:v>Nazwisko Imię</c:v>
                </c:pt>
                <c:pt idx="20">
                  <c:v>Nazwisko Imię</c:v>
                </c:pt>
                <c:pt idx="21">
                  <c:v>Nazwisko Imię</c:v>
                </c:pt>
                <c:pt idx="22">
                  <c:v>Nazwisko Imię</c:v>
                </c:pt>
                <c:pt idx="23">
                  <c:v>Nazwisko Imię</c:v>
                </c:pt>
              </c:strCache>
            </c:strRef>
          </c:cat>
          <c:val>
            <c:numRef>
              <c:f>mieś!$AR$4:$AR$41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33765756"/>
        <c:axId val="35456349"/>
      </c:barChart>
      <c:catAx>
        <c:axId val="3376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456349"/>
        <c:crosses val="autoZero"/>
        <c:auto val="1"/>
        <c:lblOffset val="100"/>
        <c:noMultiLvlLbl val="0"/>
      </c:catAx>
      <c:valAx>
        <c:axId val="3545634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765756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CC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1" u="none" baseline="0">
              <a:solidFill>
                <a:srgbClr val="0000FF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355"/>
          <c:w val="0.9632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Wykres!$B$48</c:f>
              <c:strCache>
                <c:ptCount val="1"/>
                <c:pt idx="0">
                  <c:v>Miesięczna frekwencja klasy ID w roku szkolnym 2004/2005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(Zestaw!$A$5:$A$9,Zestaw!$A$11:$A$15)</c:f>
              <c:strCache>
                <c:ptCount val="10"/>
                <c:pt idx="0">
                  <c:v>Wrzesień</c:v>
                </c:pt>
                <c:pt idx="1">
                  <c:v>Październik</c:v>
                </c:pt>
                <c:pt idx="2">
                  <c:v>Listopad</c:v>
                </c:pt>
                <c:pt idx="3">
                  <c:v>Grudzień</c:v>
                </c:pt>
                <c:pt idx="4">
                  <c:v>Styczeń</c:v>
                </c:pt>
                <c:pt idx="5">
                  <c:v>Luty</c:v>
                </c:pt>
                <c:pt idx="6">
                  <c:v>Marzec</c:v>
                </c:pt>
                <c:pt idx="7">
                  <c:v>Kwiecień</c:v>
                </c:pt>
                <c:pt idx="8">
                  <c:v>Maj</c:v>
                </c:pt>
                <c:pt idx="9">
                  <c:v>Czerwiec</c:v>
                </c:pt>
              </c:strCache>
            </c:strRef>
          </c:cat>
          <c:val>
            <c:numRef>
              <c:f>(Zestaw!$F$5:$F$9,Zestaw!$F$11:$F$15)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0671686"/>
        <c:axId val="53391991"/>
      </c:barChart>
      <c:catAx>
        <c:axId val="5067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391991"/>
        <c:crosses val="autoZero"/>
        <c:auto val="1"/>
        <c:lblOffset val="100"/>
        <c:noMultiLvlLbl val="0"/>
      </c:catAx>
      <c:valAx>
        <c:axId val="5339199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671686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13</xdr:col>
      <xdr:colOff>895350</xdr:colOff>
      <xdr:row>40</xdr:row>
      <xdr:rowOff>104775</xdr:rowOff>
    </xdr:to>
    <xdr:graphicFrame>
      <xdr:nvGraphicFramePr>
        <xdr:cNvPr id="1" name="Chart 2"/>
        <xdr:cNvGraphicFramePr/>
      </xdr:nvGraphicFramePr>
      <xdr:xfrm>
        <a:off x="47625" y="28575"/>
        <a:ext cx="101441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904875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0" y="0"/>
        <a:ext cx="102679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13</xdr:col>
      <xdr:colOff>933450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57150" y="28575"/>
        <a:ext cx="101727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13</xdr:col>
      <xdr:colOff>1104900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19050" y="0"/>
        <a:ext cx="1044892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13</xdr:col>
      <xdr:colOff>1104900</xdr:colOff>
      <xdr:row>40</xdr:row>
      <xdr:rowOff>104775</xdr:rowOff>
    </xdr:to>
    <xdr:graphicFrame>
      <xdr:nvGraphicFramePr>
        <xdr:cNvPr id="1" name="Chart 2"/>
        <xdr:cNvGraphicFramePr/>
      </xdr:nvGraphicFramePr>
      <xdr:xfrm>
        <a:off x="57150" y="38100"/>
        <a:ext cx="104108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8</xdr:col>
      <xdr:colOff>561975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104775" y="38100"/>
        <a:ext cx="59436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E2" sqref="E2:F2"/>
    </sheetView>
  </sheetViews>
  <sheetFormatPr defaultColWidth="9.00390625" defaultRowHeight="12.75"/>
  <cols>
    <col min="1" max="1" width="4.00390625" style="14" customWidth="1"/>
    <col min="2" max="2" width="23.125" style="14" customWidth="1"/>
    <col min="3" max="3" width="16.75390625" style="14" customWidth="1"/>
    <col min="4" max="4" width="15.00390625" style="14" customWidth="1"/>
    <col min="5" max="5" width="6.75390625" style="14" customWidth="1"/>
    <col min="6" max="6" width="19.625" style="14" customWidth="1"/>
    <col min="7" max="7" width="5.75390625" style="14" customWidth="1"/>
    <col min="8" max="8" width="10.875" style="14" bestFit="1" customWidth="1"/>
    <col min="9" max="16384" width="9.125" style="14" customWidth="1"/>
  </cols>
  <sheetData>
    <row r="1" spans="2:6" ht="26.25" customHeight="1">
      <c r="B1" s="65" t="s">
        <v>74</v>
      </c>
      <c r="C1" s="65"/>
      <c r="D1" s="65"/>
      <c r="E1" s="208" t="s">
        <v>153</v>
      </c>
      <c r="F1" s="208"/>
    </row>
    <row r="2" spans="2:6" ht="35.25" customHeight="1">
      <c r="B2" s="65" t="s">
        <v>73</v>
      </c>
      <c r="C2" s="209" t="s">
        <v>149</v>
      </c>
      <c r="D2" s="209"/>
      <c r="E2" s="208" t="s">
        <v>131</v>
      </c>
      <c r="F2" s="208"/>
    </row>
    <row r="3" spans="2:9" ht="47.25">
      <c r="B3" s="69" t="s">
        <v>27</v>
      </c>
      <c r="C3" s="69" t="s">
        <v>147</v>
      </c>
      <c r="D3" s="69" t="s">
        <v>148</v>
      </c>
      <c r="E3" s="190"/>
      <c r="F3" s="69" t="s">
        <v>62</v>
      </c>
      <c r="G3" s="190"/>
      <c r="H3" s="69" t="s">
        <v>80</v>
      </c>
      <c r="I3" s="69" t="s">
        <v>81</v>
      </c>
    </row>
    <row r="4" spans="1:9" ht="15.75">
      <c r="A4" s="15">
        <v>1</v>
      </c>
      <c r="B4" s="68" t="s">
        <v>27</v>
      </c>
      <c r="C4" s="14" t="s">
        <v>144</v>
      </c>
      <c r="D4" s="14" t="s">
        <v>146</v>
      </c>
      <c r="E4" s="59">
        <v>1</v>
      </c>
      <c r="F4" s="14" t="s">
        <v>60</v>
      </c>
      <c r="H4" s="68" t="s">
        <v>34</v>
      </c>
      <c r="I4" s="14">
        <v>24</v>
      </c>
    </row>
    <row r="5" spans="1:9" ht="15.75">
      <c r="A5" s="15">
        <v>2</v>
      </c>
      <c r="B5" s="68" t="s">
        <v>27</v>
      </c>
      <c r="C5" s="14" t="s">
        <v>143</v>
      </c>
      <c r="D5" s="14" t="s">
        <v>145</v>
      </c>
      <c r="E5" s="59">
        <v>2</v>
      </c>
      <c r="F5" s="14" t="s">
        <v>142</v>
      </c>
      <c r="H5" s="68" t="s">
        <v>35</v>
      </c>
      <c r="I5" s="14">
        <v>24</v>
      </c>
    </row>
    <row r="6" spans="1:9" ht="15.75">
      <c r="A6" s="15">
        <v>3</v>
      </c>
      <c r="B6" s="68" t="s">
        <v>27</v>
      </c>
      <c r="C6" s="14" t="s">
        <v>143</v>
      </c>
      <c r="D6" s="14" t="s">
        <v>146</v>
      </c>
      <c r="E6" s="59">
        <v>3</v>
      </c>
      <c r="F6" s="14" t="s">
        <v>144</v>
      </c>
      <c r="H6" s="68" t="s">
        <v>36</v>
      </c>
      <c r="I6" s="14">
        <v>24</v>
      </c>
    </row>
    <row r="7" spans="1:9" ht="15.75">
      <c r="A7" s="15">
        <v>4</v>
      </c>
      <c r="B7" s="68" t="s">
        <v>27</v>
      </c>
      <c r="C7" s="14" t="s">
        <v>144</v>
      </c>
      <c r="D7" s="68"/>
      <c r="E7" s="59">
        <v>4</v>
      </c>
      <c r="F7" s="14" t="s">
        <v>143</v>
      </c>
      <c r="H7" s="68" t="s">
        <v>37</v>
      </c>
      <c r="I7" s="14">
        <v>24</v>
      </c>
    </row>
    <row r="8" spans="1:9" ht="15.75">
      <c r="A8" s="15">
        <v>5</v>
      </c>
      <c r="B8" s="68" t="s">
        <v>27</v>
      </c>
      <c r="C8" s="68"/>
      <c r="D8" s="68"/>
      <c r="E8" s="59">
        <v>5</v>
      </c>
      <c r="F8" s="14" t="s">
        <v>146</v>
      </c>
      <c r="H8" s="68" t="s">
        <v>38</v>
      </c>
      <c r="I8" s="14">
        <v>24</v>
      </c>
    </row>
    <row r="9" spans="1:9" ht="15.75">
      <c r="A9" s="15">
        <v>6</v>
      </c>
      <c r="B9" s="68" t="s">
        <v>27</v>
      </c>
      <c r="C9" s="68"/>
      <c r="D9" s="68"/>
      <c r="E9" s="59">
        <v>6</v>
      </c>
      <c r="F9" s="14" t="s">
        <v>145</v>
      </c>
      <c r="H9" s="68" t="s">
        <v>39</v>
      </c>
      <c r="I9" s="14">
        <v>24</v>
      </c>
    </row>
    <row r="10" spans="1:9" ht="15.75">
      <c r="A10" s="15">
        <v>7</v>
      </c>
      <c r="B10" s="68" t="s">
        <v>27</v>
      </c>
      <c r="C10" s="14" t="s">
        <v>143</v>
      </c>
      <c r="D10" s="14" t="s">
        <v>146</v>
      </c>
      <c r="E10" s="59">
        <v>7</v>
      </c>
      <c r="F10" s="14" t="s">
        <v>58</v>
      </c>
      <c r="H10" s="68" t="s">
        <v>40</v>
      </c>
      <c r="I10" s="14">
        <v>24</v>
      </c>
    </row>
    <row r="11" spans="1:9" ht="15.75">
      <c r="A11" s="15">
        <v>8</v>
      </c>
      <c r="B11" s="68" t="s">
        <v>27</v>
      </c>
      <c r="C11" s="14" t="s">
        <v>144</v>
      </c>
      <c r="D11" s="68"/>
      <c r="E11" s="59">
        <v>8</v>
      </c>
      <c r="F11" s="14" t="s">
        <v>63</v>
      </c>
      <c r="H11" s="68" t="s">
        <v>41</v>
      </c>
      <c r="I11" s="14">
        <v>24</v>
      </c>
    </row>
    <row r="12" spans="1:9" ht="15.75">
      <c r="A12" s="15">
        <v>9</v>
      </c>
      <c r="B12" s="68" t="s">
        <v>27</v>
      </c>
      <c r="C12" s="68"/>
      <c r="D12" s="68"/>
      <c r="E12" s="59">
        <v>9</v>
      </c>
      <c r="F12" s="14" t="s">
        <v>59</v>
      </c>
      <c r="H12" s="68" t="s">
        <v>42</v>
      </c>
      <c r="I12" s="14">
        <v>24</v>
      </c>
    </row>
    <row r="13" spans="1:9" ht="15.75">
      <c r="A13" s="15">
        <v>10</v>
      </c>
      <c r="B13" s="68" t="s">
        <v>27</v>
      </c>
      <c r="C13" s="68"/>
      <c r="D13" s="68"/>
      <c r="E13" s="59">
        <v>10</v>
      </c>
      <c r="F13" s="14" t="s">
        <v>57</v>
      </c>
      <c r="H13" s="68" t="s">
        <v>43</v>
      </c>
      <c r="I13" s="14">
        <v>24</v>
      </c>
    </row>
    <row r="14" spans="1:6" ht="15.75">
      <c r="A14" s="15">
        <v>11</v>
      </c>
      <c r="B14" s="68" t="s">
        <v>27</v>
      </c>
      <c r="C14" s="68"/>
      <c r="D14" s="68"/>
      <c r="E14" s="59">
        <v>11</v>
      </c>
      <c r="F14" s="14" t="s">
        <v>140</v>
      </c>
    </row>
    <row r="15" spans="1:6" ht="15.75">
      <c r="A15" s="15">
        <v>12</v>
      </c>
      <c r="B15" s="68" t="s">
        <v>27</v>
      </c>
      <c r="C15" s="68"/>
      <c r="D15" s="68"/>
      <c r="E15" s="59">
        <v>12</v>
      </c>
      <c r="F15" s="14" t="s">
        <v>64</v>
      </c>
    </row>
    <row r="16" spans="1:6" ht="15.75">
      <c r="A16" s="15">
        <v>13</v>
      </c>
      <c r="B16" s="68" t="s">
        <v>27</v>
      </c>
      <c r="C16" s="68"/>
      <c r="D16" s="68"/>
      <c r="E16" s="59">
        <v>13</v>
      </c>
      <c r="F16" s="14" t="s">
        <v>150</v>
      </c>
    </row>
    <row r="17" spans="1:6" ht="15.75">
      <c r="A17" s="15">
        <v>14</v>
      </c>
      <c r="B17" s="68" t="s">
        <v>27</v>
      </c>
      <c r="C17" s="68"/>
      <c r="D17" s="68"/>
      <c r="E17" s="59">
        <v>14</v>
      </c>
      <c r="F17" s="14" t="s">
        <v>151</v>
      </c>
    </row>
    <row r="18" spans="1:6" ht="15.75">
      <c r="A18" s="15">
        <v>15</v>
      </c>
      <c r="B18" s="68" t="s">
        <v>27</v>
      </c>
      <c r="C18" s="68"/>
      <c r="D18" s="68"/>
      <c r="E18" s="59">
        <v>15</v>
      </c>
      <c r="F18" s="14" t="s">
        <v>141</v>
      </c>
    </row>
    <row r="19" spans="1:5" ht="15.75">
      <c r="A19" s="15">
        <v>16</v>
      </c>
      <c r="B19" s="68" t="s">
        <v>27</v>
      </c>
      <c r="C19" s="68"/>
      <c r="D19" s="68"/>
      <c r="E19" s="59">
        <v>16</v>
      </c>
    </row>
    <row r="20" spans="1:5" ht="15.75">
      <c r="A20" s="15">
        <v>17</v>
      </c>
      <c r="B20" s="68" t="s">
        <v>27</v>
      </c>
      <c r="C20" s="68"/>
      <c r="D20" s="68"/>
      <c r="E20" s="59">
        <v>17</v>
      </c>
    </row>
    <row r="21" spans="1:5" ht="15.75">
      <c r="A21" s="15">
        <v>18</v>
      </c>
      <c r="B21" s="68" t="s">
        <v>27</v>
      </c>
      <c r="C21" s="68"/>
      <c r="D21" s="68"/>
      <c r="E21" s="59">
        <v>18</v>
      </c>
    </row>
    <row r="22" spans="1:5" ht="15.75">
      <c r="A22" s="15">
        <v>19</v>
      </c>
      <c r="B22" s="68" t="s">
        <v>27</v>
      </c>
      <c r="C22" s="68"/>
      <c r="D22" s="68"/>
      <c r="E22" s="59"/>
    </row>
    <row r="23" spans="1:5" ht="15.75">
      <c r="A23" s="15">
        <v>20</v>
      </c>
      <c r="B23" s="68" t="s">
        <v>27</v>
      </c>
      <c r="C23" s="68"/>
      <c r="D23" s="68"/>
      <c r="E23" s="40"/>
    </row>
    <row r="24" spans="1:5" ht="15.75">
      <c r="A24" s="15">
        <v>21</v>
      </c>
      <c r="B24" s="68" t="s">
        <v>27</v>
      </c>
      <c r="C24" s="68"/>
      <c r="D24" s="68"/>
      <c r="E24" s="40"/>
    </row>
    <row r="25" spans="1:5" ht="15.75">
      <c r="A25" s="15">
        <v>22</v>
      </c>
      <c r="B25" s="68" t="s">
        <v>27</v>
      </c>
      <c r="C25" s="68"/>
      <c r="D25" s="68"/>
      <c r="E25" s="40"/>
    </row>
    <row r="26" spans="1:5" ht="15.75">
      <c r="A26" s="15">
        <v>23</v>
      </c>
      <c r="B26" s="68" t="s">
        <v>27</v>
      </c>
      <c r="C26" s="68"/>
      <c r="D26" s="68"/>
      <c r="E26" s="40"/>
    </row>
    <row r="27" spans="1:5" ht="15.75">
      <c r="A27" s="15">
        <v>24</v>
      </c>
      <c r="B27" s="68" t="s">
        <v>27</v>
      </c>
      <c r="C27" s="68"/>
      <c r="D27" s="68"/>
      <c r="E27" s="40"/>
    </row>
    <row r="28" spans="1:5" ht="15.75">
      <c r="A28" s="15">
        <v>25</v>
      </c>
      <c r="B28" s="13"/>
      <c r="C28" s="13"/>
      <c r="D28" s="13"/>
      <c r="E28" s="40"/>
    </row>
    <row r="29" spans="1:4" ht="15.75">
      <c r="A29" s="15">
        <v>26</v>
      </c>
      <c r="B29" s="13"/>
      <c r="C29" s="13"/>
      <c r="D29" s="13"/>
    </row>
    <row r="30" spans="1:4" ht="15.75">
      <c r="A30" s="15">
        <v>27</v>
      </c>
      <c r="B30" s="13"/>
      <c r="C30" s="13"/>
      <c r="D30" s="13"/>
    </row>
    <row r="31" spans="1:4" ht="15.75">
      <c r="A31" s="15">
        <v>28</v>
      </c>
      <c r="B31" s="13"/>
      <c r="C31" s="13"/>
      <c r="D31" s="13"/>
    </row>
    <row r="32" spans="1:4" ht="15.75">
      <c r="A32" s="15">
        <v>29</v>
      </c>
      <c r="B32" s="13"/>
      <c r="C32" s="13"/>
      <c r="D32" s="13"/>
    </row>
    <row r="33" spans="1:4" ht="15.75">
      <c r="A33" s="15">
        <v>30</v>
      </c>
      <c r="B33" s="13"/>
      <c r="C33" s="13"/>
      <c r="D33" s="13"/>
    </row>
    <row r="34" spans="1:4" ht="15.75">
      <c r="A34" s="15">
        <v>31</v>
      </c>
      <c r="B34" s="13"/>
      <c r="C34" s="13"/>
      <c r="D34" s="13"/>
    </row>
    <row r="35" spans="1:4" ht="15.75">
      <c r="A35" s="15">
        <v>32</v>
      </c>
      <c r="B35" s="13"/>
      <c r="C35" s="13"/>
      <c r="D35" s="13"/>
    </row>
    <row r="36" spans="1:4" ht="15.75">
      <c r="A36" s="15">
        <v>33</v>
      </c>
      <c r="B36" s="13"/>
      <c r="C36" s="13"/>
      <c r="D36" s="13"/>
    </row>
    <row r="37" spans="1:4" ht="15.75">
      <c r="A37" s="15">
        <v>34</v>
      </c>
      <c r="B37" s="13"/>
      <c r="C37" s="13"/>
      <c r="D37" s="13"/>
    </row>
    <row r="38" spans="1:4" ht="15.75">
      <c r="A38" s="15">
        <v>35</v>
      </c>
      <c r="B38" s="13"/>
      <c r="C38" s="13"/>
      <c r="D38" s="13"/>
    </row>
    <row r="39" spans="1:4" ht="15.75">
      <c r="A39" s="15">
        <v>36</v>
      </c>
      <c r="B39" s="13"/>
      <c r="C39" s="13"/>
      <c r="D39" s="13"/>
    </row>
    <row r="40" spans="1:4" ht="15.75">
      <c r="A40" s="15">
        <v>37</v>
      </c>
      <c r="B40" s="13"/>
      <c r="C40" s="13"/>
      <c r="D40" s="13"/>
    </row>
    <row r="41" spans="1:4" ht="15.75">
      <c r="A41" s="15">
        <v>38</v>
      </c>
      <c r="B41" s="13"/>
      <c r="C41" s="13"/>
      <c r="D41" s="13"/>
    </row>
  </sheetData>
  <mergeCells count="3">
    <mergeCell ref="E2:F2"/>
    <mergeCell ref="E1:F1"/>
    <mergeCell ref="C2:D2"/>
  </mergeCells>
  <printOptions/>
  <pageMargins left="0.75" right="0.75" top="1" bottom="1" header="0.5" footer="0.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F16">
      <selection activeCell="P37" sqref="P37"/>
    </sheetView>
  </sheetViews>
  <sheetFormatPr defaultColWidth="9.00390625" defaultRowHeight="12.75"/>
  <cols>
    <col min="9" max="9" width="14.00390625" style="0" customWidth="1"/>
    <col min="10" max="10" width="9.875" style="0" customWidth="1"/>
    <col min="14" max="14" width="12.25390625" style="0" customWidth="1"/>
  </cols>
  <sheetData>
    <row r="37" spans="1:2" ht="12.75">
      <c r="A37" s="86" t="s">
        <v>89</v>
      </c>
      <c r="B37" s="86"/>
    </row>
    <row r="38" spans="1:2" ht="12.75">
      <c r="A38" s="86" t="str">
        <f>Dane!E1</f>
        <v>IB</v>
      </c>
      <c r="B38" s="86" t="str">
        <f>CONCATENATE(A37,A38,A39,A40)</f>
        <v>Frekwencja indywidualna uczniów klasy IB w sem. I w roku szkolnym 2004/2005</v>
      </c>
    </row>
    <row r="39" spans="1:2" ht="12.75">
      <c r="A39" s="86" t="s">
        <v>93</v>
      </c>
      <c r="B39" s="86"/>
    </row>
    <row r="40" spans="1:2" ht="12.75">
      <c r="A40" s="86" t="str">
        <f>Dane!E2</f>
        <v>2004/2005</v>
      </c>
      <c r="B40" s="86"/>
    </row>
  </sheetData>
  <sheetProtection sheet="1" objects="1" scenarios="1"/>
  <printOptions/>
  <pageMargins left="0.5905511811023623" right="0.5905511811023623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83"/>
  <sheetViews>
    <sheetView showGridLines="0" workbookViewId="0" topLeftCell="A25">
      <selection activeCell="U51" sqref="U51"/>
    </sheetView>
  </sheetViews>
  <sheetFormatPr defaultColWidth="9.00390625" defaultRowHeight="12.75"/>
  <cols>
    <col min="1" max="1" width="3.75390625" style="41" customWidth="1"/>
    <col min="2" max="2" width="19.75390625" style="41" customWidth="1"/>
    <col min="3" max="21" width="2.75390625" style="41" customWidth="1"/>
    <col min="22" max="27" width="4.25390625" style="41" customWidth="1"/>
    <col min="28" max="28" width="5.00390625" style="41" bestFit="1" customWidth="1"/>
    <col min="29" max="29" width="3.25390625" style="41" bestFit="1" customWidth="1"/>
    <col min="30" max="32" width="5.25390625" style="41" customWidth="1"/>
    <col min="33" max="33" width="2.00390625" style="41" bestFit="1" customWidth="1"/>
    <col min="34" max="34" width="2.25390625" style="86" customWidth="1"/>
    <col min="35" max="36" width="2.75390625" style="86" customWidth="1"/>
    <col min="37" max="37" width="2.25390625" style="41" customWidth="1"/>
    <col min="38" max="38" width="2.00390625" style="41" customWidth="1"/>
    <col min="39" max="39" width="2.625" style="41" customWidth="1"/>
    <col min="40" max="16384" width="9.125" style="41" customWidth="1"/>
  </cols>
  <sheetData>
    <row r="1" spans="1:32" ht="18">
      <c r="A1" s="239" t="s">
        <v>67</v>
      </c>
      <c r="B1" s="239"/>
      <c r="C1" s="239"/>
      <c r="D1" s="239"/>
      <c r="E1" s="239"/>
      <c r="F1" s="239"/>
      <c r="G1" s="239"/>
      <c r="H1" s="239"/>
      <c r="I1" s="239"/>
      <c r="J1" s="239"/>
      <c r="K1" s="240" t="str">
        <f>Dane!E1</f>
        <v>IB</v>
      </c>
      <c r="L1" s="240"/>
      <c r="M1" s="240"/>
      <c r="N1" s="240"/>
      <c r="O1" s="70"/>
      <c r="P1" s="70"/>
      <c r="Q1" s="70"/>
      <c r="R1" s="240" t="s">
        <v>54</v>
      </c>
      <c r="S1" s="240"/>
      <c r="T1" s="240"/>
      <c r="U1" s="240"/>
      <c r="V1" s="240"/>
      <c r="W1" s="240"/>
      <c r="X1" s="240"/>
      <c r="Y1" s="67"/>
      <c r="Z1" s="67"/>
      <c r="AA1" s="67"/>
      <c r="AB1" s="67"/>
      <c r="AC1" s="67"/>
      <c r="AD1" s="67"/>
      <c r="AE1" s="67"/>
      <c r="AF1" s="67"/>
    </row>
    <row r="2" spans="1:32" ht="39.75" customHeight="1">
      <c r="A2" s="294" t="s">
        <v>65</v>
      </c>
      <c r="B2" s="250"/>
      <c r="C2" s="273" t="s">
        <v>116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5"/>
      <c r="U2" s="259" t="s">
        <v>72</v>
      </c>
      <c r="V2" s="273" t="s">
        <v>117</v>
      </c>
      <c r="W2" s="274"/>
      <c r="X2" s="274"/>
      <c r="Y2" s="274"/>
      <c r="Z2" s="274"/>
      <c r="AA2" s="275"/>
      <c r="AB2" s="281" t="s">
        <v>61</v>
      </c>
      <c r="AC2" s="283" t="s">
        <v>79</v>
      </c>
      <c r="AD2" s="276" t="s">
        <v>120</v>
      </c>
      <c r="AE2" s="277"/>
      <c r="AF2" s="278" t="s">
        <v>121</v>
      </c>
    </row>
    <row r="3" spans="1:32" ht="85.5" customHeight="1">
      <c r="A3" s="295"/>
      <c r="B3" s="251"/>
      <c r="C3" s="168" t="str">
        <f>Dane!F4</f>
        <v>Religia</v>
      </c>
      <c r="D3" s="172" t="str">
        <f>Dane!F5</f>
        <v>Język polski</v>
      </c>
      <c r="E3" s="172" t="str">
        <f>Dane!F6</f>
        <v>Język niemiecki</v>
      </c>
      <c r="F3" s="172" t="str">
        <f>Dane!F7</f>
        <v>Język angielski</v>
      </c>
      <c r="G3" s="172" t="str">
        <f>Dane!F8</f>
        <v>Język francuski</v>
      </c>
      <c r="H3" s="172" t="str">
        <f>Dane!F9</f>
        <v>Język rosyjski</v>
      </c>
      <c r="I3" s="172" t="str">
        <f>Dane!F10</f>
        <v>Matematyka</v>
      </c>
      <c r="J3" s="172" t="str">
        <f>Dane!F11</f>
        <v>Fizyka</v>
      </c>
      <c r="K3" s="172" t="str">
        <f>Dane!F12</f>
        <v>Chemia</v>
      </c>
      <c r="L3" s="172" t="str">
        <f>Dane!F13</f>
        <v>Geografia</v>
      </c>
      <c r="M3" s="172" t="str">
        <f>IF(Dane!$F14="","",Dane!$F14)</f>
        <v>Historia</v>
      </c>
      <c r="N3" s="172" t="str">
        <f>IF(Dane!$F15="","",Dane!$F15)</f>
        <v>W-F</v>
      </c>
      <c r="O3" s="172" t="str">
        <f>IF(Dane!$F16="","",Dane!$F16)</f>
        <v>Podstawy. przeds.</v>
      </c>
      <c r="P3" s="172" t="str">
        <f>IF(Dane!$F17="","",Dane!$F17)</f>
        <v>Funkcj. przed. w. w.</v>
      </c>
      <c r="Q3" s="172" t="str">
        <f>IF(Dane!$F18="","",Dane!$F18)</f>
        <v>Praca biurowa</v>
      </c>
      <c r="R3" s="172">
        <f>IF(Dane!$F19="","",Dane!$F19)</f>
      </c>
      <c r="S3" s="172">
        <f>IF(Dane!$F20="","",Dane!$F20)</f>
      </c>
      <c r="T3" s="172">
        <f>IF(Dane!$F21="","",Dane!$F21)</f>
      </c>
      <c r="U3" s="260"/>
      <c r="V3" s="171" t="s">
        <v>122</v>
      </c>
      <c r="W3" s="172" t="s">
        <v>123</v>
      </c>
      <c r="X3" s="172" t="s">
        <v>124</v>
      </c>
      <c r="Y3" s="172" t="s">
        <v>125</v>
      </c>
      <c r="Z3" s="172" t="s">
        <v>126</v>
      </c>
      <c r="AA3" s="173" t="s">
        <v>127</v>
      </c>
      <c r="AB3" s="282"/>
      <c r="AC3" s="284"/>
      <c r="AD3" s="169" t="s">
        <v>118</v>
      </c>
      <c r="AE3" s="170" t="s">
        <v>119</v>
      </c>
      <c r="AF3" s="279"/>
    </row>
    <row r="4" spans="1:36" ht="15">
      <c r="A4" s="102">
        <v>1</v>
      </c>
      <c r="B4" s="103" t="str">
        <f>IF(Dane!B4="","",Dane!B4)</f>
        <v>Nazwisko Imię</v>
      </c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  <c r="U4" s="111"/>
      <c r="V4" s="137">
        <f>COUNTIF($D4:$T4,6)</f>
        <v>0</v>
      </c>
      <c r="W4" s="138">
        <f>COUNTIF($D4:$T4,5)</f>
        <v>0</v>
      </c>
      <c r="X4" s="138">
        <f>COUNTIF($D4:$T4,4)</f>
        <v>0</v>
      </c>
      <c r="Y4" s="138">
        <f>COUNTIF($D4:$T4,3)</f>
        <v>0</v>
      </c>
      <c r="Z4" s="138">
        <f>COUNTIF($D4:$T4,2)</f>
        <v>0</v>
      </c>
      <c r="AA4" s="139">
        <f>COUNTIF($D4:$T4,1)</f>
        <v>0</v>
      </c>
      <c r="AB4" s="112">
        <f>IF(ISERROR(AVERAGE(D4:T4)),"",AVERAGE(D4:T4))</f>
      </c>
      <c r="AC4" s="113">
        <f>(IF(AB4="","",RANK(AB4,$AB$4:$AB$41)))</f>
      </c>
      <c r="AD4" s="146">
        <f>mieś!AK4</f>
        <v>0</v>
      </c>
      <c r="AE4" s="147">
        <f>mieś!AL4</f>
        <v>0</v>
      </c>
      <c r="AF4" s="148">
        <f>mieś!AM4</f>
        <v>0</v>
      </c>
      <c r="AG4" s="86">
        <f>IF(AA4&gt;0,1,0)</f>
        <v>0</v>
      </c>
      <c r="AH4" s="86">
        <f>IF(AA4=1,1,0)</f>
        <v>0</v>
      </c>
      <c r="AI4" s="86">
        <f>IF(AA4=2,1,0)</f>
        <v>0</v>
      </c>
      <c r="AJ4" s="86">
        <f>IF(AA4&gt;2,1,0)</f>
        <v>0</v>
      </c>
    </row>
    <row r="5" spans="1:36" ht="15">
      <c r="A5" s="104">
        <v>2</v>
      </c>
      <c r="B5" s="105" t="str">
        <f>IF(Dane!B5="","",Dane!B5)</f>
        <v>Nazwisko Imię</v>
      </c>
      <c r="C5" s="140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  <c r="U5" s="114"/>
      <c r="V5" s="140">
        <f aca="true" t="shared" si="0" ref="V5:V41">COUNTIF($D5:$T5,6)</f>
        <v>0</v>
      </c>
      <c r="W5" s="141">
        <f aca="true" t="shared" si="1" ref="W5:W41">COUNTIF($D5:$T5,5)</f>
        <v>0</v>
      </c>
      <c r="X5" s="141">
        <f aca="true" t="shared" si="2" ref="X5:X41">COUNTIF($D5:$T5,4)</f>
        <v>0</v>
      </c>
      <c r="Y5" s="141">
        <f aca="true" t="shared" si="3" ref="Y5:Y41">COUNTIF($D5:$T5,3)</f>
        <v>0</v>
      </c>
      <c r="Z5" s="141">
        <f aca="true" t="shared" si="4" ref="Z5:Z41">COUNTIF($D5:$T5,2)</f>
        <v>0</v>
      </c>
      <c r="AA5" s="142">
        <f aca="true" t="shared" si="5" ref="AA5:AA41">COUNTIF($D5:$T5,1)</f>
        <v>0</v>
      </c>
      <c r="AB5" s="115">
        <f>IF(ISERROR(AVERAGE(D5:T5)),"",AVERAGE(D5:T5))</f>
      </c>
      <c r="AC5" s="116">
        <f aca="true" t="shared" si="6" ref="AC5:AC41">(IF(AB5="","",RANK(AB5,$AB$4:$AB$41)))</f>
      </c>
      <c r="AD5" s="149">
        <f>mieś!AK5</f>
        <v>0</v>
      </c>
      <c r="AE5" s="150">
        <f>mieś!AL5</f>
        <v>0</v>
      </c>
      <c r="AF5" s="151">
        <f>mieś!AM5</f>
        <v>0</v>
      </c>
      <c r="AG5" s="86">
        <f aca="true" t="shared" si="7" ref="AG5:AG41">IF(AA5&gt;0,1,0)</f>
        <v>0</v>
      </c>
      <c r="AH5" s="86">
        <f aca="true" t="shared" si="8" ref="AH5:AH41">IF(AA5=1,1,0)</f>
        <v>0</v>
      </c>
      <c r="AI5" s="86">
        <f aca="true" t="shared" si="9" ref="AI5:AI41">IF(AA5=2,1,0)</f>
        <v>0</v>
      </c>
      <c r="AJ5" s="86">
        <f aca="true" t="shared" si="10" ref="AJ5:AJ41">IF(AA5&gt;2,1,0)</f>
        <v>0</v>
      </c>
    </row>
    <row r="6" spans="1:36" ht="15">
      <c r="A6" s="104">
        <v>3</v>
      </c>
      <c r="B6" s="105" t="str">
        <f>IF(Dane!B6="","",Dane!B6)</f>
        <v>Nazwisko Imię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114"/>
      <c r="V6" s="140">
        <f t="shared" si="0"/>
        <v>0</v>
      </c>
      <c r="W6" s="141">
        <f t="shared" si="1"/>
        <v>0</v>
      </c>
      <c r="X6" s="141">
        <f t="shared" si="2"/>
        <v>0</v>
      </c>
      <c r="Y6" s="141">
        <f t="shared" si="3"/>
        <v>0</v>
      </c>
      <c r="Z6" s="141">
        <f t="shared" si="4"/>
        <v>0</v>
      </c>
      <c r="AA6" s="142">
        <f t="shared" si="5"/>
        <v>0</v>
      </c>
      <c r="AB6" s="115">
        <f aca="true" t="shared" si="11" ref="AB6:AB40">IF(ISERROR(AVERAGE(D6:T6)),"",AVERAGE(D6:T6))</f>
      </c>
      <c r="AC6" s="116">
        <f t="shared" si="6"/>
      </c>
      <c r="AD6" s="149">
        <f>mieś!AK6</f>
        <v>0</v>
      </c>
      <c r="AE6" s="150">
        <f>mieś!AL6</f>
        <v>0</v>
      </c>
      <c r="AF6" s="151">
        <f>mieś!AM6</f>
        <v>0</v>
      </c>
      <c r="AG6" s="86">
        <f t="shared" si="7"/>
        <v>0</v>
      </c>
      <c r="AH6" s="86">
        <f t="shared" si="8"/>
        <v>0</v>
      </c>
      <c r="AI6" s="86">
        <f t="shared" si="9"/>
        <v>0</v>
      </c>
      <c r="AJ6" s="86">
        <f t="shared" si="10"/>
        <v>0</v>
      </c>
    </row>
    <row r="7" spans="1:36" ht="15">
      <c r="A7" s="104">
        <v>4</v>
      </c>
      <c r="B7" s="105" t="str">
        <f>IF(Dane!B7="","",Dane!B7)</f>
        <v>Nazwisko Imię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114"/>
      <c r="V7" s="140">
        <f t="shared" si="0"/>
        <v>0</v>
      </c>
      <c r="W7" s="141">
        <f t="shared" si="1"/>
        <v>0</v>
      </c>
      <c r="X7" s="141">
        <f t="shared" si="2"/>
        <v>0</v>
      </c>
      <c r="Y7" s="141">
        <f t="shared" si="3"/>
        <v>0</v>
      </c>
      <c r="Z7" s="141">
        <f t="shared" si="4"/>
        <v>0</v>
      </c>
      <c r="AA7" s="142">
        <f t="shared" si="5"/>
        <v>0</v>
      </c>
      <c r="AB7" s="115">
        <f t="shared" si="11"/>
      </c>
      <c r="AC7" s="116">
        <f t="shared" si="6"/>
      </c>
      <c r="AD7" s="149">
        <f>mieś!AK7</f>
        <v>0</v>
      </c>
      <c r="AE7" s="150">
        <f>mieś!AL7</f>
        <v>0</v>
      </c>
      <c r="AF7" s="151">
        <f>mieś!AM7</f>
        <v>0</v>
      </c>
      <c r="AG7" s="86">
        <f t="shared" si="7"/>
        <v>0</v>
      </c>
      <c r="AH7" s="86">
        <f t="shared" si="8"/>
        <v>0</v>
      </c>
      <c r="AI7" s="86">
        <f t="shared" si="9"/>
        <v>0</v>
      </c>
      <c r="AJ7" s="86">
        <f t="shared" si="10"/>
        <v>0</v>
      </c>
    </row>
    <row r="8" spans="1:36" ht="15">
      <c r="A8" s="106">
        <v>5</v>
      </c>
      <c r="B8" s="107" t="str">
        <f>IF(Dane!B8="","",Dane!B8)</f>
        <v>Nazwisko Imię</v>
      </c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117"/>
      <c r="V8" s="143">
        <f t="shared" si="0"/>
        <v>0</v>
      </c>
      <c r="W8" s="144">
        <f t="shared" si="1"/>
        <v>0</v>
      </c>
      <c r="X8" s="144">
        <f t="shared" si="2"/>
        <v>0</v>
      </c>
      <c r="Y8" s="144">
        <f t="shared" si="3"/>
        <v>0</v>
      </c>
      <c r="Z8" s="144">
        <f t="shared" si="4"/>
        <v>0</v>
      </c>
      <c r="AA8" s="145">
        <f t="shared" si="5"/>
        <v>0</v>
      </c>
      <c r="AB8" s="118">
        <f t="shared" si="11"/>
      </c>
      <c r="AC8" s="119">
        <f t="shared" si="6"/>
      </c>
      <c r="AD8" s="152">
        <f>mieś!AK8</f>
        <v>0</v>
      </c>
      <c r="AE8" s="153">
        <f>mieś!AL8</f>
        <v>0</v>
      </c>
      <c r="AF8" s="154">
        <f>mieś!AM8</f>
        <v>0</v>
      </c>
      <c r="AG8" s="86">
        <f t="shared" si="7"/>
        <v>0</v>
      </c>
      <c r="AH8" s="86">
        <f t="shared" si="8"/>
        <v>0</v>
      </c>
      <c r="AI8" s="86">
        <f t="shared" si="9"/>
        <v>0</v>
      </c>
      <c r="AJ8" s="86">
        <f t="shared" si="10"/>
        <v>0</v>
      </c>
    </row>
    <row r="9" spans="1:36" ht="15">
      <c r="A9" s="102">
        <v>6</v>
      </c>
      <c r="B9" s="103" t="str">
        <f>IF(Dane!B9="","",Dane!B9)</f>
        <v>Nazwisko Imię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11"/>
      <c r="V9" s="137">
        <f t="shared" si="0"/>
        <v>0</v>
      </c>
      <c r="W9" s="138">
        <f t="shared" si="1"/>
        <v>0</v>
      </c>
      <c r="X9" s="138">
        <f t="shared" si="2"/>
        <v>0</v>
      </c>
      <c r="Y9" s="138">
        <f t="shared" si="3"/>
        <v>0</v>
      </c>
      <c r="Z9" s="138">
        <f t="shared" si="4"/>
        <v>0</v>
      </c>
      <c r="AA9" s="139">
        <f t="shared" si="5"/>
        <v>0</v>
      </c>
      <c r="AB9" s="112">
        <f t="shared" si="11"/>
      </c>
      <c r="AC9" s="113">
        <f t="shared" si="6"/>
      </c>
      <c r="AD9" s="146">
        <f>mieś!AK9</f>
        <v>0</v>
      </c>
      <c r="AE9" s="147">
        <f>mieś!AL9</f>
        <v>0</v>
      </c>
      <c r="AF9" s="148">
        <f>mieś!AM9</f>
        <v>0</v>
      </c>
      <c r="AG9" s="86">
        <f t="shared" si="7"/>
        <v>0</v>
      </c>
      <c r="AH9" s="86">
        <f t="shared" si="8"/>
        <v>0</v>
      </c>
      <c r="AI9" s="86">
        <f t="shared" si="9"/>
        <v>0</v>
      </c>
      <c r="AJ9" s="86">
        <f t="shared" si="10"/>
        <v>0</v>
      </c>
    </row>
    <row r="10" spans="1:36" ht="15">
      <c r="A10" s="104">
        <v>7</v>
      </c>
      <c r="B10" s="105" t="str">
        <f>IF(Dane!B10="","",Dane!B10)</f>
        <v>Nazwisko Imię</v>
      </c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14"/>
      <c r="V10" s="140">
        <f t="shared" si="0"/>
        <v>0</v>
      </c>
      <c r="W10" s="141">
        <f t="shared" si="1"/>
        <v>0</v>
      </c>
      <c r="X10" s="141">
        <f t="shared" si="2"/>
        <v>0</v>
      </c>
      <c r="Y10" s="141">
        <f t="shared" si="3"/>
        <v>0</v>
      </c>
      <c r="Z10" s="141">
        <f t="shared" si="4"/>
        <v>0</v>
      </c>
      <c r="AA10" s="142">
        <f t="shared" si="5"/>
        <v>0</v>
      </c>
      <c r="AB10" s="115">
        <f t="shared" si="11"/>
      </c>
      <c r="AC10" s="116">
        <f t="shared" si="6"/>
      </c>
      <c r="AD10" s="149">
        <f>mieś!AK10</f>
        <v>0</v>
      </c>
      <c r="AE10" s="150">
        <f>mieś!AL10</f>
        <v>0</v>
      </c>
      <c r="AF10" s="151">
        <f>mieś!AM10</f>
        <v>0</v>
      </c>
      <c r="AG10" s="86">
        <f t="shared" si="7"/>
        <v>0</v>
      </c>
      <c r="AH10" s="86">
        <f t="shared" si="8"/>
        <v>0</v>
      </c>
      <c r="AI10" s="86">
        <f t="shared" si="9"/>
        <v>0</v>
      </c>
      <c r="AJ10" s="86">
        <f t="shared" si="10"/>
        <v>0</v>
      </c>
    </row>
    <row r="11" spans="1:36" ht="15">
      <c r="A11" s="104">
        <v>8</v>
      </c>
      <c r="B11" s="105" t="str">
        <f>IF(Dane!B11="","",Dane!B11)</f>
        <v>Nazwisko Imię</v>
      </c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2"/>
      <c r="U11" s="114"/>
      <c r="V11" s="140">
        <f t="shared" si="0"/>
        <v>0</v>
      </c>
      <c r="W11" s="141">
        <f t="shared" si="1"/>
        <v>0</v>
      </c>
      <c r="X11" s="141">
        <f t="shared" si="2"/>
        <v>0</v>
      </c>
      <c r="Y11" s="141">
        <f t="shared" si="3"/>
        <v>0</v>
      </c>
      <c r="Z11" s="141">
        <f t="shared" si="4"/>
        <v>0</v>
      </c>
      <c r="AA11" s="142">
        <f t="shared" si="5"/>
        <v>0</v>
      </c>
      <c r="AB11" s="115">
        <f t="shared" si="11"/>
      </c>
      <c r="AC11" s="116">
        <f t="shared" si="6"/>
      </c>
      <c r="AD11" s="149">
        <f>mieś!AK11</f>
        <v>0</v>
      </c>
      <c r="AE11" s="150">
        <f>mieś!AL11</f>
        <v>0</v>
      </c>
      <c r="AF11" s="151">
        <f>mieś!AM11</f>
        <v>0</v>
      </c>
      <c r="AG11" s="86">
        <f t="shared" si="7"/>
        <v>0</v>
      </c>
      <c r="AH11" s="86">
        <f t="shared" si="8"/>
        <v>0</v>
      </c>
      <c r="AI11" s="86">
        <f t="shared" si="9"/>
        <v>0</v>
      </c>
      <c r="AJ11" s="86">
        <f t="shared" si="10"/>
        <v>0</v>
      </c>
    </row>
    <row r="12" spans="1:36" ht="15">
      <c r="A12" s="104">
        <v>9</v>
      </c>
      <c r="B12" s="105" t="str">
        <f>IF(Dane!B12="","",Dane!B12)</f>
        <v>Nazwisko Imię</v>
      </c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  <c r="U12" s="114"/>
      <c r="V12" s="140">
        <f t="shared" si="0"/>
        <v>0</v>
      </c>
      <c r="W12" s="141">
        <f t="shared" si="1"/>
        <v>0</v>
      </c>
      <c r="X12" s="141">
        <f t="shared" si="2"/>
        <v>0</v>
      </c>
      <c r="Y12" s="141">
        <f t="shared" si="3"/>
        <v>0</v>
      </c>
      <c r="Z12" s="141">
        <f t="shared" si="4"/>
        <v>0</v>
      </c>
      <c r="AA12" s="142">
        <f t="shared" si="5"/>
        <v>0</v>
      </c>
      <c r="AB12" s="115">
        <f t="shared" si="11"/>
      </c>
      <c r="AC12" s="116">
        <f t="shared" si="6"/>
      </c>
      <c r="AD12" s="149">
        <f>mieś!AK12</f>
        <v>0</v>
      </c>
      <c r="AE12" s="150">
        <f>mieś!AL12</f>
        <v>0</v>
      </c>
      <c r="AF12" s="151">
        <f>mieś!AM12</f>
        <v>0</v>
      </c>
      <c r="AG12" s="86">
        <f t="shared" si="7"/>
        <v>0</v>
      </c>
      <c r="AH12" s="86">
        <f t="shared" si="8"/>
        <v>0</v>
      </c>
      <c r="AI12" s="86">
        <f t="shared" si="9"/>
        <v>0</v>
      </c>
      <c r="AJ12" s="86">
        <f t="shared" si="10"/>
        <v>0</v>
      </c>
    </row>
    <row r="13" spans="1:36" ht="15">
      <c r="A13" s="106">
        <v>10</v>
      </c>
      <c r="B13" s="107" t="str">
        <f>IF(Dane!B13="","",Dane!B13)</f>
        <v>Nazwisko Imię</v>
      </c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  <c r="U13" s="117"/>
      <c r="V13" s="143">
        <f t="shared" si="0"/>
        <v>0</v>
      </c>
      <c r="W13" s="144">
        <f t="shared" si="1"/>
        <v>0</v>
      </c>
      <c r="X13" s="144">
        <f t="shared" si="2"/>
        <v>0</v>
      </c>
      <c r="Y13" s="144">
        <f t="shared" si="3"/>
        <v>0</v>
      </c>
      <c r="Z13" s="144">
        <f t="shared" si="4"/>
        <v>0</v>
      </c>
      <c r="AA13" s="145">
        <f t="shared" si="5"/>
        <v>0</v>
      </c>
      <c r="AB13" s="118">
        <f t="shared" si="11"/>
      </c>
      <c r="AC13" s="119">
        <f t="shared" si="6"/>
      </c>
      <c r="AD13" s="152">
        <f>mieś!AK13</f>
        <v>0</v>
      </c>
      <c r="AE13" s="153">
        <f>mieś!AL13</f>
        <v>0</v>
      </c>
      <c r="AF13" s="154">
        <f>mieś!AM13</f>
        <v>0</v>
      </c>
      <c r="AG13" s="86">
        <f t="shared" si="7"/>
        <v>0</v>
      </c>
      <c r="AH13" s="86">
        <f t="shared" si="8"/>
        <v>0</v>
      </c>
      <c r="AI13" s="86">
        <f t="shared" si="9"/>
        <v>0</v>
      </c>
      <c r="AJ13" s="86">
        <f t="shared" si="10"/>
        <v>0</v>
      </c>
    </row>
    <row r="14" spans="1:36" ht="15">
      <c r="A14" s="102">
        <v>11</v>
      </c>
      <c r="B14" s="120" t="str">
        <f>IF(Dane!B14="","",Dane!B14)</f>
        <v>Nazwisko Imię</v>
      </c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9"/>
      <c r="U14" s="111"/>
      <c r="V14" s="137">
        <f t="shared" si="0"/>
        <v>0</v>
      </c>
      <c r="W14" s="138">
        <f t="shared" si="1"/>
        <v>0</v>
      </c>
      <c r="X14" s="138">
        <f t="shared" si="2"/>
        <v>0</v>
      </c>
      <c r="Y14" s="138">
        <f t="shared" si="3"/>
        <v>0</v>
      </c>
      <c r="Z14" s="138">
        <f t="shared" si="4"/>
        <v>0</v>
      </c>
      <c r="AA14" s="139">
        <f t="shared" si="5"/>
        <v>0</v>
      </c>
      <c r="AB14" s="121">
        <f t="shared" si="11"/>
      </c>
      <c r="AC14" s="113">
        <f t="shared" si="6"/>
      </c>
      <c r="AD14" s="146">
        <f>mieś!AK14</f>
        <v>0</v>
      </c>
      <c r="AE14" s="147">
        <f>mieś!AL14</f>
        <v>0</v>
      </c>
      <c r="AF14" s="148">
        <f>mieś!AM14</f>
        <v>0</v>
      </c>
      <c r="AG14" s="86">
        <f t="shared" si="7"/>
        <v>0</v>
      </c>
      <c r="AH14" s="86">
        <f t="shared" si="8"/>
        <v>0</v>
      </c>
      <c r="AI14" s="86">
        <f t="shared" si="9"/>
        <v>0</v>
      </c>
      <c r="AJ14" s="86">
        <f t="shared" si="10"/>
        <v>0</v>
      </c>
    </row>
    <row r="15" spans="1:36" ht="15">
      <c r="A15" s="104">
        <v>12</v>
      </c>
      <c r="B15" s="108" t="str">
        <f>IF(Dane!B15="","",Dane!B15)</f>
        <v>Nazwisko Imię</v>
      </c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2"/>
      <c r="U15" s="114"/>
      <c r="V15" s="140">
        <f t="shared" si="0"/>
        <v>0</v>
      </c>
      <c r="W15" s="141">
        <f t="shared" si="1"/>
        <v>0</v>
      </c>
      <c r="X15" s="141">
        <f t="shared" si="2"/>
        <v>0</v>
      </c>
      <c r="Y15" s="141">
        <f t="shared" si="3"/>
        <v>0</v>
      </c>
      <c r="Z15" s="141">
        <f t="shared" si="4"/>
        <v>0</v>
      </c>
      <c r="AA15" s="142">
        <f t="shared" si="5"/>
        <v>0</v>
      </c>
      <c r="AB15" s="122">
        <f t="shared" si="11"/>
      </c>
      <c r="AC15" s="116">
        <f t="shared" si="6"/>
      </c>
      <c r="AD15" s="149">
        <f>mieś!AK15</f>
        <v>0</v>
      </c>
      <c r="AE15" s="150">
        <f>mieś!AL15</f>
        <v>0</v>
      </c>
      <c r="AF15" s="151">
        <f>mieś!AM15</f>
        <v>0</v>
      </c>
      <c r="AG15" s="86">
        <f t="shared" si="7"/>
        <v>0</v>
      </c>
      <c r="AH15" s="86">
        <f t="shared" si="8"/>
        <v>0</v>
      </c>
      <c r="AI15" s="86">
        <f t="shared" si="9"/>
        <v>0</v>
      </c>
      <c r="AJ15" s="86">
        <f t="shared" si="10"/>
        <v>0</v>
      </c>
    </row>
    <row r="16" spans="1:36" ht="15">
      <c r="A16" s="104">
        <v>13</v>
      </c>
      <c r="B16" s="108" t="str">
        <f>IF(Dane!B16="","",Dane!B16)</f>
        <v>Nazwisko Imię</v>
      </c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  <c r="U16" s="114"/>
      <c r="V16" s="140">
        <f t="shared" si="0"/>
        <v>0</v>
      </c>
      <c r="W16" s="141">
        <f t="shared" si="1"/>
        <v>0</v>
      </c>
      <c r="X16" s="141">
        <f t="shared" si="2"/>
        <v>0</v>
      </c>
      <c r="Y16" s="141">
        <f t="shared" si="3"/>
        <v>0</v>
      </c>
      <c r="Z16" s="141">
        <f t="shared" si="4"/>
        <v>0</v>
      </c>
      <c r="AA16" s="142">
        <f t="shared" si="5"/>
        <v>0</v>
      </c>
      <c r="AB16" s="122">
        <f t="shared" si="11"/>
      </c>
      <c r="AC16" s="116">
        <f t="shared" si="6"/>
      </c>
      <c r="AD16" s="149">
        <f>mieś!AK16</f>
        <v>0</v>
      </c>
      <c r="AE16" s="150">
        <f>mieś!AL16</f>
        <v>0</v>
      </c>
      <c r="AF16" s="151">
        <f>mieś!AM16</f>
        <v>0</v>
      </c>
      <c r="AG16" s="86">
        <f t="shared" si="7"/>
        <v>0</v>
      </c>
      <c r="AH16" s="86">
        <f t="shared" si="8"/>
        <v>0</v>
      </c>
      <c r="AI16" s="86">
        <f t="shared" si="9"/>
        <v>0</v>
      </c>
      <c r="AJ16" s="86">
        <f t="shared" si="10"/>
        <v>0</v>
      </c>
    </row>
    <row r="17" spans="1:36" ht="15">
      <c r="A17" s="104">
        <v>14</v>
      </c>
      <c r="B17" s="108" t="str">
        <f>IF(Dane!B17="","",Dane!B17)</f>
        <v>Nazwisko Imię</v>
      </c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2"/>
      <c r="U17" s="114"/>
      <c r="V17" s="140">
        <f t="shared" si="0"/>
        <v>0</v>
      </c>
      <c r="W17" s="141">
        <f t="shared" si="1"/>
        <v>0</v>
      </c>
      <c r="X17" s="141">
        <f t="shared" si="2"/>
        <v>0</v>
      </c>
      <c r="Y17" s="141">
        <f t="shared" si="3"/>
        <v>0</v>
      </c>
      <c r="Z17" s="141">
        <f t="shared" si="4"/>
        <v>0</v>
      </c>
      <c r="AA17" s="142">
        <f t="shared" si="5"/>
        <v>0</v>
      </c>
      <c r="AB17" s="122">
        <f t="shared" si="11"/>
      </c>
      <c r="AC17" s="116">
        <f t="shared" si="6"/>
      </c>
      <c r="AD17" s="149">
        <f>mieś!AK17</f>
        <v>0</v>
      </c>
      <c r="AE17" s="150">
        <f>mieś!AL17</f>
        <v>0</v>
      </c>
      <c r="AF17" s="151">
        <f>mieś!AM17</f>
        <v>0</v>
      </c>
      <c r="AG17" s="86">
        <f t="shared" si="7"/>
        <v>0</v>
      </c>
      <c r="AH17" s="86">
        <f t="shared" si="8"/>
        <v>0</v>
      </c>
      <c r="AI17" s="86">
        <f t="shared" si="9"/>
        <v>0</v>
      </c>
      <c r="AJ17" s="86">
        <f t="shared" si="10"/>
        <v>0</v>
      </c>
    </row>
    <row r="18" spans="1:36" ht="15">
      <c r="A18" s="106">
        <v>15</v>
      </c>
      <c r="B18" s="107" t="str">
        <f>IF(Dane!B18="","",Dane!B18)</f>
        <v>Nazwisko Imię</v>
      </c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5"/>
      <c r="U18" s="117"/>
      <c r="V18" s="143">
        <f t="shared" si="0"/>
        <v>0</v>
      </c>
      <c r="W18" s="144">
        <f t="shared" si="1"/>
        <v>0</v>
      </c>
      <c r="X18" s="144">
        <f t="shared" si="2"/>
        <v>0</v>
      </c>
      <c r="Y18" s="144">
        <f t="shared" si="3"/>
        <v>0</v>
      </c>
      <c r="Z18" s="144">
        <f t="shared" si="4"/>
        <v>0</v>
      </c>
      <c r="AA18" s="145">
        <f t="shared" si="5"/>
        <v>0</v>
      </c>
      <c r="AB18" s="118">
        <f t="shared" si="11"/>
      </c>
      <c r="AC18" s="119">
        <f t="shared" si="6"/>
      </c>
      <c r="AD18" s="152">
        <f>mieś!AK18</f>
        <v>0</v>
      </c>
      <c r="AE18" s="153">
        <f>mieś!AL18</f>
        <v>0</v>
      </c>
      <c r="AF18" s="154">
        <f>mieś!AM18</f>
        <v>0</v>
      </c>
      <c r="AG18" s="86">
        <f t="shared" si="7"/>
        <v>0</v>
      </c>
      <c r="AH18" s="86">
        <f t="shared" si="8"/>
        <v>0</v>
      </c>
      <c r="AI18" s="86">
        <f t="shared" si="9"/>
        <v>0</v>
      </c>
      <c r="AJ18" s="86">
        <f t="shared" si="10"/>
        <v>0</v>
      </c>
    </row>
    <row r="19" spans="1:36" ht="15">
      <c r="A19" s="102">
        <v>16</v>
      </c>
      <c r="B19" s="120" t="str">
        <f>IF(Dane!B19="","",Dane!B19)</f>
        <v>Nazwisko Imię</v>
      </c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9"/>
      <c r="U19" s="111"/>
      <c r="V19" s="137">
        <f t="shared" si="0"/>
        <v>0</v>
      </c>
      <c r="W19" s="138">
        <f t="shared" si="1"/>
        <v>0</v>
      </c>
      <c r="X19" s="138">
        <f t="shared" si="2"/>
        <v>0</v>
      </c>
      <c r="Y19" s="138">
        <f t="shared" si="3"/>
        <v>0</v>
      </c>
      <c r="Z19" s="138">
        <f t="shared" si="4"/>
        <v>0</v>
      </c>
      <c r="AA19" s="139">
        <f t="shared" si="5"/>
        <v>0</v>
      </c>
      <c r="AB19" s="121">
        <f t="shared" si="11"/>
      </c>
      <c r="AC19" s="113">
        <f t="shared" si="6"/>
      </c>
      <c r="AD19" s="146">
        <f>mieś!AK19</f>
        <v>0</v>
      </c>
      <c r="AE19" s="147">
        <f>mieś!AL19</f>
        <v>0</v>
      </c>
      <c r="AF19" s="148">
        <f>mieś!AM19</f>
        <v>0</v>
      </c>
      <c r="AG19" s="86">
        <f t="shared" si="7"/>
        <v>0</v>
      </c>
      <c r="AH19" s="86">
        <f t="shared" si="8"/>
        <v>0</v>
      </c>
      <c r="AI19" s="86">
        <f t="shared" si="9"/>
        <v>0</v>
      </c>
      <c r="AJ19" s="86">
        <f t="shared" si="10"/>
        <v>0</v>
      </c>
    </row>
    <row r="20" spans="1:36" ht="15">
      <c r="A20" s="104">
        <v>17</v>
      </c>
      <c r="B20" s="108" t="str">
        <f>IF(Dane!B20="","",Dane!B20)</f>
        <v>Nazwisko Imię</v>
      </c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2"/>
      <c r="U20" s="114"/>
      <c r="V20" s="140">
        <f t="shared" si="0"/>
        <v>0</v>
      </c>
      <c r="W20" s="141">
        <f t="shared" si="1"/>
        <v>0</v>
      </c>
      <c r="X20" s="141">
        <f t="shared" si="2"/>
        <v>0</v>
      </c>
      <c r="Y20" s="141">
        <f t="shared" si="3"/>
        <v>0</v>
      </c>
      <c r="Z20" s="141">
        <f t="shared" si="4"/>
        <v>0</v>
      </c>
      <c r="AA20" s="142">
        <f t="shared" si="5"/>
        <v>0</v>
      </c>
      <c r="AB20" s="122">
        <f t="shared" si="11"/>
      </c>
      <c r="AC20" s="116">
        <f t="shared" si="6"/>
      </c>
      <c r="AD20" s="149">
        <f>mieś!AK20</f>
        <v>0</v>
      </c>
      <c r="AE20" s="150">
        <f>mieś!AL20</f>
        <v>0</v>
      </c>
      <c r="AF20" s="151">
        <f>mieś!AM20</f>
        <v>0</v>
      </c>
      <c r="AG20" s="86">
        <f t="shared" si="7"/>
        <v>0</v>
      </c>
      <c r="AH20" s="86">
        <f t="shared" si="8"/>
        <v>0</v>
      </c>
      <c r="AI20" s="86">
        <f t="shared" si="9"/>
        <v>0</v>
      </c>
      <c r="AJ20" s="86">
        <f t="shared" si="10"/>
        <v>0</v>
      </c>
    </row>
    <row r="21" spans="1:36" ht="15">
      <c r="A21" s="104">
        <v>18</v>
      </c>
      <c r="B21" s="108" t="str">
        <f>IF(Dane!B21="","",Dane!B21)</f>
        <v>Nazwisko Imię</v>
      </c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14"/>
      <c r="V21" s="140">
        <f t="shared" si="0"/>
        <v>0</v>
      </c>
      <c r="W21" s="141">
        <f t="shared" si="1"/>
        <v>0</v>
      </c>
      <c r="X21" s="141">
        <f t="shared" si="2"/>
        <v>0</v>
      </c>
      <c r="Y21" s="141">
        <f t="shared" si="3"/>
        <v>0</v>
      </c>
      <c r="Z21" s="141">
        <f t="shared" si="4"/>
        <v>0</v>
      </c>
      <c r="AA21" s="142">
        <f t="shared" si="5"/>
        <v>0</v>
      </c>
      <c r="AB21" s="122">
        <f t="shared" si="11"/>
      </c>
      <c r="AC21" s="116">
        <f t="shared" si="6"/>
      </c>
      <c r="AD21" s="149">
        <f>mieś!AK21</f>
        <v>0</v>
      </c>
      <c r="AE21" s="150">
        <f>mieś!AL21</f>
        <v>0</v>
      </c>
      <c r="AF21" s="151">
        <f>mieś!AM21</f>
        <v>0</v>
      </c>
      <c r="AG21" s="86">
        <f t="shared" si="7"/>
        <v>0</v>
      </c>
      <c r="AH21" s="86">
        <f t="shared" si="8"/>
        <v>0</v>
      </c>
      <c r="AI21" s="86">
        <f t="shared" si="9"/>
        <v>0</v>
      </c>
      <c r="AJ21" s="86">
        <f>IF(AA21&gt;2,1,0)</f>
        <v>0</v>
      </c>
    </row>
    <row r="22" spans="1:36" ht="15">
      <c r="A22" s="104">
        <v>19</v>
      </c>
      <c r="B22" s="108" t="str">
        <f>IF(Dane!B22="","",Dane!B22)</f>
        <v>Nazwisko Imię</v>
      </c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114"/>
      <c r="V22" s="140">
        <f t="shared" si="0"/>
        <v>0</v>
      </c>
      <c r="W22" s="141">
        <f t="shared" si="1"/>
        <v>0</v>
      </c>
      <c r="X22" s="141">
        <f t="shared" si="2"/>
        <v>0</v>
      </c>
      <c r="Y22" s="141">
        <f t="shared" si="3"/>
        <v>0</v>
      </c>
      <c r="Z22" s="141">
        <f t="shared" si="4"/>
        <v>0</v>
      </c>
      <c r="AA22" s="142">
        <f t="shared" si="5"/>
        <v>0</v>
      </c>
      <c r="AB22" s="122">
        <f t="shared" si="11"/>
      </c>
      <c r="AC22" s="116">
        <f t="shared" si="6"/>
      </c>
      <c r="AD22" s="149">
        <f>mieś!AK22</f>
        <v>0</v>
      </c>
      <c r="AE22" s="150">
        <f>mieś!AL22</f>
        <v>0</v>
      </c>
      <c r="AF22" s="151">
        <f>mieś!AM22</f>
        <v>0</v>
      </c>
      <c r="AG22" s="86">
        <f t="shared" si="7"/>
        <v>0</v>
      </c>
      <c r="AH22" s="86">
        <f t="shared" si="8"/>
        <v>0</v>
      </c>
      <c r="AI22" s="86">
        <f t="shared" si="9"/>
        <v>0</v>
      </c>
      <c r="AJ22" s="86">
        <f t="shared" si="10"/>
        <v>0</v>
      </c>
    </row>
    <row r="23" spans="1:36" ht="15">
      <c r="A23" s="106">
        <v>20</v>
      </c>
      <c r="B23" s="107" t="str">
        <f>IF(Dane!B23="","",Dane!B23)</f>
        <v>Nazwisko Imię</v>
      </c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U23" s="117"/>
      <c r="V23" s="143">
        <f t="shared" si="0"/>
        <v>0</v>
      </c>
      <c r="W23" s="144">
        <f t="shared" si="1"/>
        <v>0</v>
      </c>
      <c r="X23" s="144">
        <f t="shared" si="2"/>
        <v>0</v>
      </c>
      <c r="Y23" s="144">
        <f t="shared" si="3"/>
        <v>0</v>
      </c>
      <c r="Z23" s="144">
        <f t="shared" si="4"/>
        <v>0</v>
      </c>
      <c r="AA23" s="145">
        <f t="shared" si="5"/>
        <v>0</v>
      </c>
      <c r="AB23" s="118">
        <f t="shared" si="11"/>
      </c>
      <c r="AC23" s="119">
        <f t="shared" si="6"/>
      </c>
      <c r="AD23" s="152">
        <f>mieś!AK23</f>
        <v>0</v>
      </c>
      <c r="AE23" s="153">
        <f>mieś!AL23</f>
        <v>0</v>
      </c>
      <c r="AF23" s="154">
        <f>mieś!AM23</f>
        <v>0</v>
      </c>
      <c r="AG23" s="86">
        <f t="shared" si="7"/>
        <v>0</v>
      </c>
      <c r="AH23" s="86">
        <f t="shared" si="8"/>
        <v>0</v>
      </c>
      <c r="AI23" s="86">
        <f t="shared" si="9"/>
        <v>0</v>
      </c>
      <c r="AJ23" s="86">
        <f t="shared" si="10"/>
        <v>0</v>
      </c>
    </row>
    <row r="24" spans="1:36" ht="15">
      <c r="A24" s="102">
        <v>21</v>
      </c>
      <c r="B24" s="120" t="str">
        <f>IF(Dane!B24="","",Dane!B24)</f>
        <v>Nazwisko Imię</v>
      </c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9"/>
      <c r="U24" s="111"/>
      <c r="V24" s="137">
        <f t="shared" si="0"/>
        <v>0</v>
      </c>
      <c r="W24" s="138">
        <f t="shared" si="1"/>
        <v>0</v>
      </c>
      <c r="X24" s="138">
        <f t="shared" si="2"/>
        <v>0</v>
      </c>
      <c r="Y24" s="138">
        <f t="shared" si="3"/>
        <v>0</v>
      </c>
      <c r="Z24" s="138">
        <f t="shared" si="4"/>
        <v>0</v>
      </c>
      <c r="AA24" s="139">
        <f t="shared" si="5"/>
        <v>0</v>
      </c>
      <c r="AB24" s="121">
        <f t="shared" si="11"/>
      </c>
      <c r="AC24" s="113">
        <f t="shared" si="6"/>
      </c>
      <c r="AD24" s="146">
        <f>mieś!AK24</f>
        <v>0</v>
      </c>
      <c r="AE24" s="147">
        <f>mieś!AL24</f>
        <v>0</v>
      </c>
      <c r="AF24" s="148">
        <f>mieś!AM24</f>
        <v>0</v>
      </c>
      <c r="AG24" s="86">
        <f t="shared" si="7"/>
        <v>0</v>
      </c>
      <c r="AH24" s="86">
        <f t="shared" si="8"/>
        <v>0</v>
      </c>
      <c r="AI24" s="86">
        <f t="shared" si="9"/>
        <v>0</v>
      </c>
      <c r="AJ24" s="86">
        <f t="shared" si="10"/>
        <v>0</v>
      </c>
    </row>
    <row r="25" spans="1:36" ht="15">
      <c r="A25" s="104">
        <v>22</v>
      </c>
      <c r="B25" s="108" t="str">
        <f>IF(Dane!B25="","",Dane!B25)</f>
        <v>Nazwisko Imię</v>
      </c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2"/>
      <c r="U25" s="114"/>
      <c r="V25" s="140">
        <f t="shared" si="0"/>
        <v>0</v>
      </c>
      <c r="W25" s="141">
        <f t="shared" si="1"/>
        <v>0</v>
      </c>
      <c r="X25" s="141">
        <f t="shared" si="2"/>
        <v>0</v>
      </c>
      <c r="Y25" s="141">
        <f t="shared" si="3"/>
        <v>0</v>
      </c>
      <c r="Z25" s="141">
        <f t="shared" si="4"/>
        <v>0</v>
      </c>
      <c r="AA25" s="142">
        <f t="shared" si="5"/>
        <v>0</v>
      </c>
      <c r="AB25" s="122">
        <f t="shared" si="11"/>
      </c>
      <c r="AC25" s="116">
        <f t="shared" si="6"/>
      </c>
      <c r="AD25" s="149">
        <f>mieś!AK25</f>
        <v>0</v>
      </c>
      <c r="AE25" s="150">
        <f>mieś!AL25</f>
        <v>0</v>
      </c>
      <c r="AF25" s="151">
        <f>mieś!AM25</f>
        <v>0</v>
      </c>
      <c r="AG25" s="86">
        <f t="shared" si="7"/>
        <v>0</v>
      </c>
      <c r="AH25" s="86">
        <f t="shared" si="8"/>
        <v>0</v>
      </c>
      <c r="AI25" s="86">
        <f t="shared" si="9"/>
        <v>0</v>
      </c>
      <c r="AJ25" s="86">
        <f t="shared" si="10"/>
        <v>0</v>
      </c>
    </row>
    <row r="26" spans="1:36" ht="15">
      <c r="A26" s="104">
        <v>23</v>
      </c>
      <c r="B26" s="108" t="str">
        <f>IF(Dane!B26="","",Dane!B26)</f>
        <v>Nazwisko Imię</v>
      </c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2"/>
      <c r="U26" s="114"/>
      <c r="V26" s="140">
        <f t="shared" si="0"/>
        <v>0</v>
      </c>
      <c r="W26" s="141">
        <f t="shared" si="1"/>
        <v>0</v>
      </c>
      <c r="X26" s="141">
        <f t="shared" si="2"/>
        <v>0</v>
      </c>
      <c r="Y26" s="141">
        <f t="shared" si="3"/>
        <v>0</v>
      </c>
      <c r="Z26" s="141">
        <f t="shared" si="4"/>
        <v>0</v>
      </c>
      <c r="AA26" s="142">
        <f t="shared" si="5"/>
        <v>0</v>
      </c>
      <c r="AB26" s="123">
        <f t="shared" si="11"/>
      </c>
      <c r="AC26" s="124">
        <f t="shared" si="6"/>
      </c>
      <c r="AD26" s="155">
        <f>mieś!AK26</f>
        <v>0</v>
      </c>
      <c r="AE26" s="156">
        <f>mieś!AL26</f>
        <v>0</v>
      </c>
      <c r="AF26" s="157">
        <f>mieś!AM26</f>
        <v>0</v>
      </c>
      <c r="AG26" s="86">
        <f t="shared" si="7"/>
        <v>0</v>
      </c>
      <c r="AH26" s="86">
        <f t="shared" si="8"/>
        <v>0</v>
      </c>
      <c r="AI26" s="86">
        <f t="shared" si="9"/>
        <v>0</v>
      </c>
      <c r="AJ26" s="86">
        <f t="shared" si="10"/>
        <v>0</v>
      </c>
    </row>
    <row r="27" spans="1:36" ht="15">
      <c r="A27" s="104">
        <v>24</v>
      </c>
      <c r="B27" s="108" t="str">
        <f>IF(Dane!B27="","",Dane!B27)</f>
        <v>Nazwisko Imię</v>
      </c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2"/>
      <c r="U27" s="114"/>
      <c r="V27" s="140">
        <f t="shared" si="0"/>
        <v>0</v>
      </c>
      <c r="W27" s="141">
        <f t="shared" si="1"/>
        <v>0</v>
      </c>
      <c r="X27" s="141">
        <f t="shared" si="2"/>
        <v>0</v>
      </c>
      <c r="Y27" s="141">
        <f t="shared" si="3"/>
        <v>0</v>
      </c>
      <c r="Z27" s="141">
        <f t="shared" si="4"/>
        <v>0</v>
      </c>
      <c r="AA27" s="142">
        <f t="shared" si="5"/>
        <v>0</v>
      </c>
      <c r="AB27" s="121">
        <f t="shared" si="11"/>
      </c>
      <c r="AC27" s="113">
        <f t="shared" si="6"/>
      </c>
      <c r="AD27" s="146">
        <f>mieś!AK27</f>
        <v>0</v>
      </c>
      <c r="AE27" s="147">
        <f>mieś!AL27</f>
        <v>0</v>
      </c>
      <c r="AF27" s="148">
        <f>mieś!AM27</f>
        <v>0</v>
      </c>
      <c r="AG27" s="86">
        <f t="shared" si="7"/>
        <v>0</v>
      </c>
      <c r="AH27" s="86">
        <f t="shared" si="8"/>
        <v>0</v>
      </c>
      <c r="AI27" s="86">
        <f t="shared" si="9"/>
        <v>0</v>
      </c>
      <c r="AJ27" s="86">
        <f t="shared" si="10"/>
        <v>0</v>
      </c>
    </row>
    <row r="28" spans="1:36" ht="15">
      <c r="A28" s="106">
        <v>25</v>
      </c>
      <c r="B28" s="107">
        <f>IF(Dane!B28="","",Dane!B28)</f>
      </c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5"/>
      <c r="U28" s="117"/>
      <c r="V28" s="143">
        <f t="shared" si="0"/>
        <v>0</v>
      </c>
      <c r="W28" s="144">
        <f t="shared" si="1"/>
        <v>0</v>
      </c>
      <c r="X28" s="144">
        <f t="shared" si="2"/>
        <v>0</v>
      </c>
      <c r="Y28" s="144">
        <f t="shared" si="3"/>
        <v>0</v>
      </c>
      <c r="Z28" s="144">
        <f t="shared" si="4"/>
        <v>0</v>
      </c>
      <c r="AA28" s="145">
        <f t="shared" si="5"/>
        <v>0</v>
      </c>
      <c r="AB28" s="118">
        <f t="shared" si="11"/>
      </c>
      <c r="AC28" s="119">
        <f t="shared" si="6"/>
      </c>
      <c r="AD28" s="152">
        <f>mieś!AK28</f>
        <v>0</v>
      </c>
      <c r="AE28" s="153">
        <f>mieś!AL28</f>
        <v>0</v>
      </c>
      <c r="AF28" s="154">
        <f>mieś!AM28</f>
        <v>0</v>
      </c>
      <c r="AG28" s="86">
        <f t="shared" si="7"/>
        <v>0</v>
      </c>
      <c r="AH28" s="86">
        <f t="shared" si="8"/>
        <v>0</v>
      </c>
      <c r="AI28" s="86">
        <f t="shared" si="9"/>
        <v>0</v>
      </c>
      <c r="AJ28" s="86">
        <f t="shared" si="10"/>
        <v>0</v>
      </c>
    </row>
    <row r="29" spans="1:36" ht="15">
      <c r="A29" s="102">
        <v>26</v>
      </c>
      <c r="B29" s="120">
        <f>IF(Dane!B29="","",Dane!B29)</f>
      </c>
      <c r="C29" s="137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9"/>
      <c r="U29" s="111"/>
      <c r="V29" s="137">
        <f t="shared" si="0"/>
        <v>0</v>
      </c>
      <c r="W29" s="138">
        <f t="shared" si="1"/>
        <v>0</v>
      </c>
      <c r="X29" s="138">
        <f t="shared" si="2"/>
        <v>0</v>
      </c>
      <c r="Y29" s="138">
        <f t="shared" si="3"/>
        <v>0</v>
      </c>
      <c r="Z29" s="138">
        <f t="shared" si="4"/>
        <v>0</v>
      </c>
      <c r="AA29" s="139">
        <f t="shared" si="5"/>
        <v>0</v>
      </c>
      <c r="AB29" s="121">
        <f t="shared" si="11"/>
      </c>
      <c r="AC29" s="113">
        <f t="shared" si="6"/>
      </c>
      <c r="AD29" s="146">
        <f>mieś!AK29</f>
        <v>0</v>
      </c>
      <c r="AE29" s="147">
        <f>mieś!AL29</f>
        <v>0</v>
      </c>
      <c r="AF29" s="148">
        <f>mieś!AM29</f>
        <v>0</v>
      </c>
      <c r="AG29" s="86">
        <f t="shared" si="7"/>
        <v>0</v>
      </c>
      <c r="AH29" s="86">
        <f t="shared" si="8"/>
        <v>0</v>
      </c>
      <c r="AI29" s="86">
        <f t="shared" si="9"/>
        <v>0</v>
      </c>
      <c r="AJ29" s="86">
        <f t="shared" si="10"/>
        <v>0</v>
      </c>
    </row>
    <row r="30" spans="1:36" ht="15">
      <c r="A30" s="104">
        <v>27</v>
      </c>
      <c r="B30" s="108">
        <f>IF(Dane!B30="","",Dane!B30)</f>
      </c>
      <c r="C30" s="140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2"/>
      <c r="U30" s="114"/>
      <c r="V30" s="140">
        <f t="shared" si="0"/>
        <v>0</v>
      </c>
      <c r="W30" s="141">
        <f t="shared" si="1"/>
        <v>0</v>
      </c>
      <c r="X30" s="141">
        <f t="shared" si="2"/>
        <v>0</v>
      </c>
      <c r="Y30" s="141">
        <f t="shared" si="3"/>
        <v>0</v>
      </c>
      <c r="Z30" s="141">
        <f t="shared" si="4"/>
        <v>0</v>
      </c>
      <c r="AA30" s="142">
        <f t="shared" si="5"/>
        <v>0</v>
      </c>
      <c r="AB30" s="122">
        <f t="shared" si="11"/>
      </c>
      <c r="AC30" s="116">
        <f t="shared" si="6"/>
      </c>
      <c r="AD30" s="149">
        <f>mieś!AK30</f>
        <v>0</v>
      </c>
      <c r="AE30" s="150">
        <f>mieś!AL30</f>
        <v>0</v>
      </c>
      <c r="AF30" s="151">
        <f>mieś!AM30</f>
        <v>0</v>
      </c>
      <c r="AG30" s="86">
        <f t="shared" si="7"/>
        <v>0</v>
      </c>
      <c r="AH30" s="86">
        <f t="shared" si="8"/>
        <v>0</v>
      </c>
      <c r="AI30" s="86">
        <f t="shared" si="9"/>
        <v>0</v>
      </c>
      <c r="AJ30" s="86">
        <f t="shared" si="10"/>
        <v>0</v>
      </c>
    </row>
    <row r="31" spans="1:36" ht="15">
      <c r="A31" s="104">
        <v>28</v>
      </c>
      <c r="B31" s="108">
        <f>IF(Dane!B31="","",Dane!B31)</f>
      </c>
      <c r="C31" s="14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2"/>
      <c r="U31" s="114"/>
      <c r="V31" s="140">
        <f t="shared" si="0"/>
        <v>0</v>
      </c>
      <c r="W31" s="141">
        <f t="shared" si="1"/>
        <v>0</v>
      </c>
      <c r="X31" s="141">
        <f t="shared" si="2"/>
        <v>0</v>
      </c>
      <c r="Y31" s="141">
        <f t="shared" si="3"/>
        <v>0</v>
      </c>
      <c r="Z31" s="141">
        <f t="shared" si="4"/>
        <v>0</v>
      </c>
      <c r="AA31" s="142">
        <f t="shared" si="5"/>
        <v>0</v>
      </c>
      <c r="AB31" s="122">
        <f t="shared" si="11"/>
      </c>
      <c r="AC31" s="116">
        <f t="shared" si="6"/>
      </c>
      <c r="AD31" s="149">
        <f>mieś!AK31</f>
        <v>0</v>
      </c>
      <c r="AE31" s="150">
        <f>mieś!AL31</f>
        <v>0</v>
      </c>
      <c r="AF31" s="151">
        <f>mieś!AM31</f>
        <v>0</v>
      </c>
      <c r="AG31" s="86">
        <f t="shared" si="7"/>
        <v>0</v>
      </c>
      <c r="AH31" s="86">
        <f t="shared" si="8"/>
        <v>0</v>
      </c>
      <c r="AI31" s="86">
        <f t="shared" si="9"/>
        <v>0</v>
      </c>
      <c r="AJ31" s="86">
        <f>IF(AA31&gt;2,1,0)</f>
        <v>0</v>
      </c>
    </row>
    <row r="32" spans="1:36" ht="15">
      <c r="A32" s="104">
        <v>29</v>
      </c>
      <c r="B32" s="108">
        <f>IF(Dane!B32="","",Dane!B32)</f>
      </c>
      <c r="C32" s="140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2"/>
      <c r="U32" s="114"/>
      <c r="V32" s="140">
        <f t="shared" si="0"/>
        <v>0</v>
      </c>
      <c r="W32" s="141">
        <f t="shared" si="1"/>
        <v>0</v>
      </c>
      <c r="X32" s="141">
        <f t="shared" si="2"/>
        <v>0</v>
      </c>
      <c r="Y32" s="141">
        <f t="shared" si="3"/>
        <v>0</v>
      </c>
      <c r="Z32" s="141">
        <f t="shared" si="4"/>
        <v>0</v>
      </c>
      <c r="AA32" s="142">
        <f t="shared" si="5"/>
        <v>0</v>
      </c>
      <c r="AB32" s="122">
        <f t="shared" si="11"/>
      </c>
      <c r="AC32" s="116">
        <f t="shared" si="6"/>
      </c>
      <c r="AD32" s="149">
        <f>mieś!AK32</f>
        <v>0</v>
      </c>
      <c r="AE32" s="150">
        <f>mieś!AL32</f>
        <v>0</v>
      </c>
      <c r="AF32" s="151">
        <f>mieś!AM32</f>
        <v>0</v>
      </c>
      <c r="AG32" s="86">
        <f t="shared" si="7"/>
        <v>0</v>
      </c>
      <c r="AH32" s="86">
        <f t="shared" si="8"/>
        <v>0</v>
      </c>
      <c r="AI32" s="86">
        <f t="shared" si="9"/>
        <v>0</v>
      </c>
      <c r="AJ32" s="86">
        <f t="shared" si="10"/>
        <v>0</v>
      </c>
    </row>
    <row r="33" spans="1:36" ht="15">
      <c r="A33" s="106">
        <v>30</v>
      </c>
      <c r="B33" s="107">
        <f>IF(Dane!B33="","",Dane!B33)</f>
      </c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5"/>
      <c r="U33" s="117"/>
      <c r="V33" s="143">
        <f t="shared" si="0"/>
        <v>0</v>
      </c>
      <c r="W33" s="144">
        <f t="shared" si="1"/>
        <v>0</v>
      </c>
      <c r="X33" s="144">
        <f t="shared" si="2"/>
        <v>0</v>
      </c>
      <c r="Y33" s="144">
        <f t="shared" si="3"/>
        <v>0</v>
      </c>
      <c r="Z33" s="144">
        <f t="shared" si="4"/>
        <v>0</v>
      </c>
      <c r="AA33" s="145">
        <f t="shared" si="5"/>
        <v>0</v>
      </c>
      <c r="AB33" s="118">
        <f t="shared" si="11"/>
      </c>
      <c r="AC33" s="119">
        <f t="shared" si="6"/>
      </c>
      <c r="AD33" s="152">
        <f>mieś!AK33</f>
        <v>0</v>
      </c>
      <c r="AE33" s="153">
        <f>mieś!AL33</f>
        <v>0</v>
      </c>
      <c r="AF33" s="154">
        <f>mieś!AM33</f>
        <v>0</v>
      </c>
      <c r="AG33" s="86">
        <f t="shared" si="7"/>
        <v>0</v>
      </c>
      <c r="AH33" s="86">
        <f t="shared" si="8"/>
        <v>0</v>
      </c>
      <c r="AI33" s="86">
        <f t="shared" si="9"/>
        <v>0</v>
      </c>
      <c r="AJ33" s="86">
        <f t="shared" si="10"/>
        <v>0</v>
      </c>
    </row>
    <row r="34" spans="1:36" ht="15">
      <c r="A34" s="102">
        <v>31</v>
      </c>
      <c r="B34" s="120">
        <f>IF(Dane!B34="","",Dane!B34)</f>
      </c>
      <c r="C34" s="137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9"/>
      <c r="U34" s="111"/>
      <c r="V34" s="137">
        <f t="shared" si="0"/>
        <v>0</v>
      </c>
      <c r="W34" s="138">
        <f t="shared" si="1"/>
        <v>0</v>
      </c>
      <c r="X34" s="138">
        <f t="shared" si="2"/>
        <v>0</v>
      </c>
      <c r="Y34" s="138">
        <f t="shared" si="3"/>
        <v>0</v>
      </c>
      <c r="Z34" s="138">
        <f t="shared" si="4"/>
        <v>0</v>
      </c>
      <c r="AA34" s="139">
        <f t="shared" si="5"/>
        <v>0</v>
      </c>
      <c r="AB34" s="121">
        <f t="shared" si="11"/>
      </c>
      <c r="AC34" s="113">
        <f t="shared" si="6"/>
      </c>
      <c r="AD34" s="146">
        <f>mieś!AK34</f>
        <v>0</v>
      </c>
      <c r="AE34" s="147">
        <f>mieś!AL34</f>
        <v>0</v>
      </c>
      <c r="AF34" s="148">
        <f>mieś!AM34</f>
        <v>0</v>
      </c>
      <c r="AG34" s="86">
        <f t="shared" si="7"/>
        <v>0</v>
      </c>
      <c r="AH34" s="86">
        <f t="shared" si="8"/>
        <v>0</v>
      </c>
      <c r="AI34" s="86">
        <f t="shared" si="9"/>
        <v>0</v>
      </c>
      <c r="AJ34" s="86">
        <f t="shared" si="10"/>
        <v>0</v>
      </c>
    </row>
    <row r="35" spans="1:36" ht="15">
      <c r="A35" s="104">
        <v>32</v>
      </c>
      <c r="B35" s="108">
        <f>IF(Dane!B35="","",Dane!B35)</f>
      </c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2"/>
      <c r="U35" s="114"/>
      <c r="V35" s="140">
        <f t="shared" si="0"/>
        <v>0</v>
      </c>
      <c r="W35" s="141">
        <f t="shared" si="1"/>
        <v>0</v>
      </c>
      <c r="X35" s="141">
        <f t="shared" si="2"/>
        <v>0</v>
      </c>
      <c r="Y35" s="141">
        <f t="shared" si="3"/>
        <v>0</v>
      </c>
      <c r="Z35" s="141">
        <f t="shared" si="4"/>
        <v>0</v>
      </c>
      <c r="AA35" s="142">
        <f t="shared" si="5"/>
        <v>0</v>
      </c>
      <c r="AB35" s="122">
        <f t="shared" si="11"/>
      </c>
      <c r="AC35" s="116">
        <f t="shared" si="6"/>
      </c>
      <c r="AD35" s="149">
        <f>mieś!AK35</f>
        <v>0</v>
      </c>
      <c r="AE35" s="150">
        <f>mieś!AL35</f>
        <v>0</v>
      </c>
      <c r="AF35" s="151">
        <f>mieś!AM35</f>
        <v>0</v>
      </c>
      <c r="AG35" s="86">
        <f t="shared" si="7"/>
        <v>0</v>
      </c>
      <c r="AH35" s="86">
        <f t="shared" si="8"/>
        <v>0</v>
      </c>
      <c r="AI35" s="86">
        <f t="shared" si="9"/>
        <v>0</v>
      </c>
      <c r="AJ35" s="86">
        <f t="shared" si="10"/>
        <v>0</v>
      </c>
    </row>
    <row r="36" spans="1:36" ht="15">
      <c r="A36" s="104">
        <v>33</v>
      </c>
      <c r="B36" s="108">
        <f>IF(Dane!B36="","",Dane!B36)</f>
      </c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2"/>
      <c r="U36" s="114"/>
      <c r="V36" s="140">
        <f t="shared" si="0"/>
        <v>0</v>
      </c>
      <c r="W36" s="141">
        <f t="shared" si="1"/>
        <v>0</v>
      </c>
      <c r="X36" s="141">
        <f t="shared" si="2"/>
        <v>0</v>
      </c>
      <c r="Y36" s="141">
        <f t="shared" si="3"/>
        <v>0</v>
      </c>
      <c r="Z36" s="141">
        <f t="shared" si="4"/>
        <v>0</v>
      </c>
      <c r="AA36" s="142">
        <f t="shared" si="5"/>
        <v>0</v>
      </c>
      <c r="AB36" s="122">
        <f t="shared" si="11"/>
      </c>
      <c r="AC36" s="116">
        <f t="shared" si="6"/>
      </c>
      <c r="AD36" s="149">
        <f>mieś!AK36</f>
        <v>0</v>
      </c>
      <c r="AE36" s="150">
        <f>mieś!AL36</f>
        <v>0</v>
      </c>
      <c r="AF36" s="151">
        <f>mieś!AM36</f>
        <v>0</v>
      </c>
      <c r="AG36" s="86">
        <f t="shared" si="7"/>
        <v>0</v>
      </c>
      <c r="AH36" s="86">
        <f t="shared" si="8"/>
        <v>0</v>
      </c>
      <c r="AI36" s="86">
        <f t="shared" si="9"/>
        <v>0</v>
      </c>
      <c r="AJ36" s="86">
        <f t="shared" si="10"/>
        <v>0</v>
      </c>
    </row>
    <row r="37" spans="1:36" ht="15">
      <c r="A37" s="104">
        <v>34</v>
      </c>
      <c r="B37" s="108">
        <f>IF(Dane!B37="","",Dane!B37)</f>
      </c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2"/>
      <c r="U37" s="114"/>
      <c r="V37" s="140">
        <f t="shared" si="0"/>
        <v>0</v>
      </c>
      <c r="W37" s="141">
        <f t="shared" si="1"/>
        <v>0</v>
      </c>
      <c r="X37" s="141">
        <f t="shared" si="2"/>
        <v>0</v>
      </c>
      <c r="Y37" s="141">
        <f t="shared" si="3"/>
        <v>0</v>
      </c>
      <c r="Z37" s="141">
        <f t="shared" si="4"/>
        <v>0</v>
      </c>
      <c r="AA37" s="142">
        <f t="shared" si="5"/>
        <v>0</v>
      </c>
      <c r="AB37" s="122">
        <f t="shared" si="11"/>
      </c>
      <c r="AC37" s="116">
        <f t="shared" si="6"/>
      </c>
      <c r="AD37" s="149">
        <f>mieś!AK37</f>
        <v>0</v>
      </c>
      <c r="AE37" s="150">
        <f>mieś!AL37</f>
        <v>0</v>
      </c>
      <c r="AF37" s="151">
        <f>mieś!AM37</f>
        <v>0</v>
      </c>
      <c r="AG37" s="86">
        <f t="shared" si="7"/>
        <v>0</v>
      </c>
      <c r="AH37" s="86">
        <f t="shared" si="8"/>
        <v>0</v>
      </c>
      <c r="AI37" s="86">
        <f t="shared" si="9"/>
        <v>0</v>
      </c>
      <c r="AJ37" s="86">
        <f t="shared" si="10"/>
        <v>0</v>
      </c>
    </row>
    <row r="38" spans="1:36" ht="15">
      <c r="A38" s="104">
        <v>35</v>
      </c>
      <c r="B38" s="108">
        <f>IF(Dane!B38="","",Dane!B38)</f>
      </c>
      <c r="C38" s="140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14"/>
      <c r="V38" s="140">
        <f t="shared" si="0"/>
        <v>0</v>
      </c>
      <c r="W38" s="141">
        <f t="shared" si="1"/>
        <v>0</v>
      </c>
      <c r="X38" s="141">
        <f t="shared" si="2"/>
        <v>0</v>
      </c>
      <c r="Y38" s="141">
        <f t="shared" si="3"/>
        <v>0</v>
      </c>
      <c r="Z38" s="141">
        <f t="shared" si="4"/>
        <v>0</v>
      </c>
      <c r="AA38" s="142">
        <f t="shared" si="5"/>
        <v>0</v>
      </c>
      <c r="AB38" s="122">
        <f t="shared" si="11"/>
      </c>
      <c r="AC38" s="116">
        <f t="shared" si="6"/>
      </c>
      <c r="AD38" s="149">
        <f>mieś!AK38</f>
        <v>0</v>
      </c>
      <c r="AE38" s="150">
        <f>mieś!AL38</f>
        <v>0</v>
      </c>
      <c r="AF38" s="151">
        <f>mieś!AM38</f>
        <v>0</v>
      </c>
      <c r="AG38" s="86">
        <f t="shared" si="7"/>
        <v>0</v>
      </c>
      <c r="AH38" s="86">
        <f t="shared" si="8"/>
        <v>0</v>
      </c>
      <c r="AI38" s="86">
        <f t="shared" si="9"/>
        <v>0</v>
      </c>
      <c r="AJ38" s="86">
        <f t="shared" si="10"/>
        <v>0</v>
      </c>
    </row>
    <row r="39" spans="1:36" ht="15">
      <c r="A39" s="104">
        <v>36</v>
      </c>
      <c r="B39" s="108">
        <f>IF(Dane!B39="","",Dane!B39)</f>
      </c>
      <c r="C39" s="140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2"/>
      <c r="U39" s="165"/>
      <c r="V39" s="140">
        <f t="shared" si="0"/>
        <v>0</v>
      </c>
      <c r="W39" s="141">
        <f t="shared" si="1"/>
        <v>0</v>
      </c>
      <c r="X39" s="141">
        <f t="shared" si="2"/>
        <v>0</v>
      </c>
      <c r="Y39" s="141">
        <f t="shared" si="3"/>
        <v>0</v>
      </c>
      <c r="Z39" s="141">
        <f t="shared" si="4"/>
        <v>0</v>
      </c>
      <c r="AA39" s="142">
        <f t="shared" si="5"/>
        <v>0</v>
      </c>
      <c r="AB39" s="122">
        <f t="shared" si="11"/>
      </c>
      <c r="AC39" s="116">
        <f t="shared" si="6"/>
      </c>
      <c r="AD39" s="149">
        <f>mieś!AK39</f>
        <v>0</v>
      </c>
      <c r="AE39" s="150">
        <f>mieś!AL39</f>
        <v>0</v>
      </c>
      <c r="AF39" s="151">
        <f>mieś!AM39</f>
        <v>0</v>
      </c>
      <c r="AG39" s="86">
        <f t="shared" si="7"/>
        <v>0</v>
      </c>
      <c r="AH39" s="86">
        <f>IF(AA39=1,1,0)</f>
        <v>0</v>
      </c>
      <c r="AI39" s="86">
        <f>IF(AA39=2,1,0)</f>
        <v>0</v>
      </c>
      <c r="AJ39" s="86">
        <f t="shared" si="10"/>
        <v>0</v>
      </c>
    </row>
    <row r="40" spans="1:36" ht="15">
      <c r="A40" s="104">
        <v>37</v>
      </c>
      <c r="B40" s="108">
        <f>IF(Dane!B40="","",Dane!B40)</f>
      </c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2"/>
      <c r="U40" s="165"/>
      <c r="V40" s="140">
        <f t="shared" si="0"/>
        <v>0</v>
      </c>
      <c r="W40" s="141">
        <f t="shared" si="1"/>
        <v>0</v>
      </c>
      <c r="X40" s="141">
        <f t="shared" si="2"/>
        <v>0</v>
      </c>
      <c r="Y40" s="141">
        <f t="shared" si="3"/>
        <v>0</v>
      </c>
      <c r="Z40" s="141">
        <f t="shared" si="4"/>
        <v>0</v>
      </c>
      <c r="AA40" s="142">
        <f t="shared" si="5"/>
        <v>0</v>
      </c>
      <c r="AB40" s="122">
        <f t="shared" si="11"/>
      </c>
      <c r="AC40" s="116">
        <f t="shared" si="6"/>
      </c>
      <c r="AD40" s="149">
        <f>mieś!AK40</f>
        <v>0</v>
      </c>
      <c r="AE40" s="150">
        <f>mieś!AL40</f>
        <v>0</v>
      </c>
      <c r="AF40" s="151">
        <f>mieś!AM40</f>
        <v>0</v>
      </c>
      <c r="AG40" s="86">
        <f t="shared" si="7"/>
        <v>0</v>
      </c>
      <c r="AH40" s="86">
        <f>IF(AA40=1,1,0)</f>
        <v>0</v>
      </c>
      <c r="AI40" s="86">
        <f>IF(AA40=2,1,0)</f>
        <v>0</v>
      </c>
      <c r="AJ40" s="86">
        <f t="shared" si="10"/>
        <v>0</v>
      </c>
    </row>
    <row r="41" spans="1:36" ht="15">
      <c r="A41" s="104">
        <v>38</v>
      </c>
      <c r="B41" s="108">
        <f>IF(Dane!B41="","",Dane!B41)</f>
      </c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2"/>
      <c r="U41" s="117"/>
      <c r="V41" s="143">
        <f t="shared" si="0"/>
        <v>0</v>
      </c>
      <c r="W41" s="144">
        <f t="shared" si="1"/>
        <v>0</v>
      </c>
      <c r="X41" s="144">
        <f t="shared" si="2"/>
        <v>0</v>
      </c>
      <c r="Y41" s="144">
        <f t="shared" si="3"/>
        <v>0</v>
      </c>
      <c r="Z41" s="144">
        <f t="shared" si="4"/>
        <v>0</v>
      </c>
      <c r="AA41" s="145">
        <f t="shared" si="5"/>
        <v>0</v>
      </c>
      <c r="AB41" s="118">
        <f>IF(ISERROR(AVERAGE(D41:T41)),"",AVERAGE(D41:T41))</f>
      </c>
      <c r="AC41" s="119">
        <f t="shared" si="6"/>
      </c>
      <c r="AD41" s="152">
        <f>mieś!AK41</f>
        <v>0</v>
      </c>
      <c r="AE41" s="153">
        <f>mieś!AL41</f>
        <v>0</v>
      </c>
      <c r="AF41" s="154">
        <f>mieś!AM41</f>
        <v>0</v>
      </c>
      <c r="AG41" s="86">
        <f t="shared" si="7"/>
        <v>0</v>
      </c>
      <c r="AH41" s="86">
        <f t="shared" si="8"/>
        <v>0</v>
      </c>
      <c r="AI41" s="86">
        <f t="shared" si="9"/>
        <v>0</v>
      </c>
      <c r="AJ41" s="86">
        <f t="shared" si="10"/>
        <v>0</v>
      </c>
    </row>
    <row r="42" spans="1:33" ht="15">
      <c r="A42" s="252" t="s">
        <v>122</v>
      </c>
      <c r="B42" s="253"/>
      <c r="C42" s="256" t="s">
        <v>117</v>
      </c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8"/>
      <c r="AB42" s="269" t="s">
        <v>137</v>
      </c>
      <c r="AC42" s="270"/>
      <c r="AD42" s="179"/>
      <c r="AE42" s="180"/>
      <c r="AF42" s="181"/>
      <c r="AG42" s="86"/>
    </row>
    <row r="43" spans="1:36" ht="15">
      <c r="A43" s="254"/>
      <c r="B43" s="255"/>
      <c r="C43" s="125">
        <f>COUNTIF(C$4:C$41,6)</f>
        <v>0</v>
      </c>
      <c r="D43" s="126">
        <f aca="true" t="shared" si="12" ref="D43:T43">COUNTIF(D$4:D$41,6)</f>
        <v>0</v>
      </c>
      <c r="E43" s="126">
        <f t="shared" si="12"/>
        <v>0</v>
      </c>
      <c r="F43" s="126">
        <f t="shared" si="12"/>
        <v>0</v>
      </c>
      <c r="G43" s="126">
        <f t="shared" si="12"/>
        <v>0</v>
      </c>
      <c r="H43" s="126">
        <f t="shared" si="12"/>
        <v>0</v>
      </c>
      <c r="I43" s="126">
        <f t="shared" si="12"/>
        <v>0</v>
      </c>
      <c r="J43" s="126">
        <f t="shared" si="12"/>
        <v>0</v>
      </c>
      <c r="K43" s="126">
        <f t="shared" si="12"/>
        <v>0</v>
      </c>
      <c r="L43" s="126">
        <f t="shared" si="12"/>
        <v>0</v>
      </c>
      <c r="M43" s="126">
        <f t="shared" si="12"/>
        <v>0</v>
      </c>
      <c r="N43" s="126">
        <f t="shared" si="12"/>
        <v>0</v>
      </c>
      <c r="O43" s="126">
        <f t="shared" si="12"/>
        <v>0</v>
      </c>
      <c r="P43" s="126">
        <f t="shared" si="12"/>
        <v>0</v>
      </c>
      <c r="Q43" s="126"/>
      <c r="R43" s="126">
        <f t="shared" si="12"/>
        <v>0</v>
      </c>
      <c r="S43" s="126">
        <f t="shared" si="12"/>
        <v>0</v>
      </c>
      <c r="T43" s="127">
        <f t="shared" si="12"/>
        <v>0</v>
      </c>
      <c r="U43" s="185"/>
      <c r="V43" s="81">
        <f aca="true" t="shared" si="13" ref="V43:AA43">SUM(V4:V41)</f>
        <v>0</v>
      </c>
      <c r="W43" s="81">
        <f t="shared" si="13"/>
        <v>0</v>
      </c>
      <c r="X43" s="81">
        <f t="shared" si="13"/>
        <v>0</v>
      </c>
      <c r="Y43" s="81">
        <f t="shared" si="13"/>
        <v>0</v>
      </c>
      <c r="Z43" s="81">
        <f t="shared" si="13"/>
        <v>0</v>
      </c>
      <c r="AA43" s="81">
        <f t="shared" si="13"/>
        <v>0</v>
      </c>
      <c r="AB43" s="271"/>
      <c r="AC43" s="272"/>
      <c r="AD43" s="96">
        <f aca="true" t="shared" si="14" ref="AD43:AJ43">SUM(AD4:AD41)</f>
        <v>0</v>
      </c>
      <c r="AE43" s="96">
        <f t="shared" si="14"/>
        <v>0</v>
      </c>
      <c r="AF43" s="96">
        <f t="shared" si="14"/>
        <v>0</v>
      </c>
      <c r="AG43" s="86">
        <f t="shared" si="14"/>
        <v>0</v>
      </c>
      <c r="AH43" s="86">
        <f t="shared" si="14"/>
        <v>0</v>
      </c>
      <c r="AI43" s="86">
        <f t="shared" si="14"/>
        <v>0</v>
      </c>
      <c r="AJ43" s="86">
        <f t="shared" si="14"/>
        <v>0</v>
      </c>
    </row>
    <row r="44" spans="1:32" ht="15">
      <c r="A44" s="109"/>
      <c r="B44" s="175" t="s">
        <v>123</v>
      </c>
      <c r="C44" s="128">
        <f>COUNTIF(C$4:C$41,5)</f>
        <v>0</v>
      </c>
      <c r="D44" s="129">
        <f aca="true" t="shared" si="15" ref="D44:T44">COUNTIF(D$4:D$41,5)</f>
        <v>0</v>
      </c>
      <c r="E44" s="129">
        <f t="shared" si="15"/>
        <v>0</v>
      </c>
      <c r="F44" s="129">
        <f t="shared" si="15"/>
        <v>0</v>
      </c>
      <c r="G44" s="129">
        <f t="shared" si="15"/>
        <v>0</v>
      </c>
      <c r="H44" s="129">
        <f t="shared" si="15"/>
        <v>0</v>
      </c>
      <c r="I44" s="129">
        <f t="shared" si="15"/>
        <v>0</v>
      </c>
      <c r="J44" s="129">
        <f t="shared" si="15"/>
        <v>0</v>
      </c>
      <c r="K44" s="129">
        <f t="shared" si="15"/>
        <v>0</v>
      </c>
      <c r="L44" s="129">
        <f t="shared" si="15"/>
        <v>0</v>
      </c>
      <c r="M44" s="129">
        <f t="shared" si="15"/>
        <v>0</v>
      </c>
      <c r="N44" s="129">
        <f t="shared" si="15"/>
        <v>0</v>
      </c>
      <c r="O44" s="129">
        <f t="shared" si="15"/>
        <v>0</v>
      </c>
      <c r="P44" s="129">
        <f t="shared" si="15"/>
        <v>0</v>
      </c>
      <c r="Q44" s="129"/>
      <c r="R44" s="129">
        <f t="shared" si="15"/>
        <v>0</v>
      </c>
      <c r="S44" s="129">
        <f t="shared" si="15"/>
        <v>0</v>
      </c>
      <c r="T44" s="130">
        <f t="shared" si="15"/>
        <v>0</v>
      </c>
      <c r="U44" s="185">
        <f>COUNTIF(U$4:U$41,"wz")</f>
        <v>0</v>
      </c>
      <c r="V44" s="102" t="s">
        <v>113</v>
      </c>
      <c r="W44" s="242" t="s">
        <v>138</v>
      </c>
      <c r="X44" s="242"/>
      <c r="Y44" s="242"/>
      <c r="Z44" s="242"/>
      <c r="AA44" s="242"/>
      <c r="AB44" s="242"/>
      <c r="AC44" s="242"/>
      <c r="AD44" s="280" t="s">
        <v>137</v>
      </c>
      <c r="AE44" s="280"/>
      <c r="AF44" s="280"/>
    </row>
    <row r="45" spans="1:32" ht="15">
      <c r="A45" s="109"/>
      <c r="B45" s="175" t="s">
        <v>128</v>
      </c>
      <c r="C45" s="128">
        <f>COUNTIF(C$4:C$41,4)</f>
        <v>0</v>
      </c>
      <c r="D45" s="129">
        <f aca="true" t="shared" si="16" ref="D45:T45">COUNTIF(D$4:D$41,4)</f>
        <v>0</v>
      </c>
      <c r="E45" s="129">
        <f t="shared" si="16"/>
        <v>0</v>
      </c>
      <c r="F45" s="129">
        <f t="shared" si="16"/>
        <v>0</v>
      </c>
      <c r="G45" s="129">
        <f t="shared" si="16"/>
        <v>0</v>
      </c>
      <c r="H45" s="129">
        <f t="shared" si="16"/>
        <v>0</v>
      </c>
      <c r="I45" s="129">
        <f t="shared" si="16"/>
        <v>0</v>
      </c>
      <c r="J45" s="129">
        <f t="shared" si="16"/>
        <v>0</v>
      </c>
      <c r="K45" s="129">
        <f t="shared" si="16"/>
        <v>0</v>
      </c>
      <c r="L45" s="129">
        <f t="shared" si="16"/>
        <v>0</v>
      </c>
      <c r="M45" s="129">
        <f t="shared" si="16"/>
        <v>0</v>
      </c>
      <c r="N45" s="129">
        <f t="shared" si="16"/>
        <v>0</v>
      </c>
      <c r="O45" s="129">
        <f t="shared" si="16"/>
        <v>0</v>
      </c>
      <c r="P45" s="129">
        <f t="shared" si="16"/>
        <v>0</v>
      </c>
      <c r="Q45" s="129"/>
      <c r="R45" s="129">
        <f t="shared" si="16"/>
        <v>0</v>
      </c>
      <c r="S45" s="129">
        <f t="shared" si="16"/>
        <v>0</v>
      </c>
      <c r="T45" s="130">
        <f t="shared" si="16"/>
        <v>0</v>
      </c>
      <c r="U45" s="185">
        <f>COUNTIF(U$4:U$41,"bd")</f>
        <v>0</v>
      </c>
      <c r="V45" s="102" t="s">
        <v>139</v>
      </c>
      <c r="W45" s="242" t="s">
        <v>136</v>
      </c>
      <c r="X45" s="242"/>
      <c r="Y45" s="242"/>
      <c r="Z45" s="242"/>
      <c r="AA45" s="242"/>
      <c r="AB45" s="242"/>
      <c r="AC45" s="242"/>
      <c r="AD45" s="238">
        <f>COUNTA(Dane!B4:B41)-AG43</f>
        <v>24</v>
      </c>
      <c r="AE45" s="238"/>
      <c r="AF45" s="238"/>
    </row>
    <row r="46" spans="1:32" ht="15">
      <c r="A46" s="109"/>
      <c r="B46" s="175" t="s">
        <v>125</v>
      </c>
      <c r="C46" s="128">
        <f>COUNTIF(C$4:C$41,3)</f>
        <v>0</v>
      </c>
      <c r="D46" s="129">
        <f aca="true" t="shared" si="17" ref="D46:T46">COUNTIF(D$4:D$41,3)</f>
        <v>0</v>
      </c>
      <c r="E46" s="129">
        <f t="shared" si="17"/>
        <v>0</v>
      </c>
      <c r="F46" s="129">
        <f t="shared" si="17"/>
        <v>0</v>
      </c>
      <c r="G46" s="129">
        <f t="shared" si="17"/>
        <v>0</v>
      </c>
      <c r="H46" s="129">
        <f t="shared" si="17"/>
        <v>0</v>
      </c>
      <c r="I46" s="129">
        <f t="shared" si="17"/>
        <v>0</v>
      </c>
      <c r="J46" s="129">
        <f t="shared" si="17"/>
        <v>0</v>
      </c>
      <c r="K46" s="129">
        <f t="shared" si="17"/>
        <v>0</v>
      </c>
      <c r="L46" s="129">
        <f t="shared" si="17"/>
        <v>0</v>
      </c>
      <c r="M46" s="129">
        <f t="shared" si="17"/>
        <v>0</v>
      </c>
      <c r="N46" s="129">
        <f t="shared" si="17"/>
        <v>0</v>
      </c>
      <c r="O46" s="129">
        <f t="shared" si="17"/>
        <v>0</v>
      </c>
      <c r="P46" s="129">
        <f t="shared" si="17"/>
        <v>0</v>
      </c>
      <c r="Q46" s="129"/>
      <c r="R46" s="129">
        <f t="shared" si="17"/>
        <v>0</v>
      </c>
      <c r="S46" s="129">
        <f t="shared" si="17"/>
        <v>0</v>
      </c>
      <c r="T46" s="130">
        <f t="shared" si="17"/>
        <v>0</v>
      </c>
      <c r="U46" s="104">
        <f>COUNTIF(U$4:U$41,"db")</f>
        <v>0</v>
      </c>
      <c r="V46" s="104" t="s">
        <v>66</v>
      </c>
      <c r="W46" s="242" t="s">
        <v>133</v>
      </c>
      <c r="X46" s="242"/>
      <c r="Y46" s="242"/>
      <c r="Z46" s="242"/>
      <c r="AA46" s="242"/>
      <c r="AB46" s="242"/>
      <c r="AC46" s="242"/>
      <c r="AD46" s="238">
        <f>AH43+AI43</f>
        <v>0</v>
      </c>
      <c r="AE46" s="238"/>
      <c r="AF46" s="238"/>
    </row>
    <row r="47" spans="1:32" ht="15">
      <c r="A47" s="109"/>
      <c r="B47" s="175" t="s">
        <v>126</v>
      </c>
      <c r="C47" s="128">
        <f>COUNTIF(C$4:C$41,2)</f>
        <v>0</v>
      </c>
      <c r="D47" s="129">
        <f aca="true" t="shared" si="18" ref="D47:T47">COUNTIF(D$4:D$41,2)</f>
        <v>0</v>
      </c>
      <c r="E47" s="129">
        <f t="shared" si="18"/>
        <v>0</v>
      </c>
      <c r="F47" s="129">
        <f t="shared" si="18"/>
        <v>0</v>
      </c>
      <c r="G47" s="129">
        <f t="shared" si="18"/>
        <v>0</v>
      </c>
      <c r="H47" s="129">
        <f t="shared" si="18"/>
        <v>0</v>
      </c>
      <c r="I47" s="129">
        <f t="shared" si="18"/>
        <v>0</v>
      </c>
      <c r="J47" s="129">
        <f t="shared" si="18"/>
        <v>0</v>
      </c>
      <c r="K47" s="129">
        <f t="shared" si="18"/>
        <v>0</v>
      </c>
      <c r="L47" s="129">
        <f t="shared" si="18"/>
        <v>0</v>
      </c>
      <c r="M47" s="129">
        <f t="shared" si="18"/>
        <v>0</v>
      </c>
      <c r="N47" s="129">
        <f t="shared" si="18"/>
        <v>0</v>
      </c>
      <c r="O47" s="129">
        <f t="shared" si="18"/>
        <v>0</v>
      </c>
      <c r="P47" s="129">
        <f t="shared" si="18"/>
        <v>0</v>
      </c>
      <c r="Q47" s="129"/>
      <c r="R47" s="129">
        <f t="shared" si="18"/>
        <v>0</v>
      </c>
      <c r="S47" s="129">
        <f t="shared" si="18"/>
        <v>0</v>
      </c>
      <c r="T47" s="130">
        <f t="shared" si="18"/>
        <v>0</v>
      </c>
      <c r="U47" s="104">
        <f>COUNTIF(U$4:U$41,"po")</f>
        <v>0</v>
      </c>
      <c r="V47" s="104" t="s">
        <v>114</v>
      </c>
      <c r="W47" s="242" t="s">
        <v>134</v>
      </c>
      <c r="X47" s="242"/>
      <c r="Y47" s="242"/>
      <c r="Z47" s="242"/>
      <c r="AA47" s="242"/>
      <c r="AB47" s="242"/>
      <c r="AC47" s="242"/>
      <c r="AD47" s="238">
        <f>AJ43</f>
        <v>0</v>
      </c>
      <c r="AE47" s="238"/>
      <c r="AF47" s="238"/>
    </row>
    <row r="48" spans="1:32" ht="15">
      <c r="A48" s="110"/>
      <c r="B48" s="176" t="s">
        <v>127</v>
      </c>
      <c r="C48" s="128">
        <f>COUNTIF(C$4:C$41,1)</f>
        <v>0</v>
      </c>
      <c r="D48" s="129">
        <f aca="true" t="shared" si="19" ref="D48:T48">COUNTIF(D$4:D$41,1)</f>
        <v>0</v>
      </c>
      <c r="E48" s="129">
        <f t="shared" si="19"/>
        <v>0</v>
      </c>
      <c r="F48" s="129">
        <f t="shared" si="19"/>
        <v>0</v>
      </c>
      <c r="G48" s="129">
        <f t="shared" si="19"/>
        <v>0</v>
      </c>
      <c r="H48" s="129">
        <f t="shared" si="19"/>
        <v>0</v>
      </c>
      <c r="I48" s="129">
        <f t="shared" si="19"/>
        <v>0</v>
      </c>
      <c r="J48" s="129">
        <f t="shared" si="19"/>
        <v>0</v>
      </c>
      <c r="K48" s="129">
        <f t="shared" si="19"/>
        <v>0</v>
      </c>
      <c r="L48" s="129">
        <f t="shared" si="19"/>
        <v>0</v>
      </c>
      <c r="M48" s="129">
        <f t="shared" si="19"/>
        <v>0</v>
      </c>
      <c r="N48" s="129">
        <f t="shared" si="19"/>
        <v>0</v>
      </c>
      <c r="O48" s="129">
        <f t="shared" si="19"/>
        <v>0</v>
      </c>
      <c r="P48" s="129">
        <f t="shared" si="19"/>
        <v>0</v>
      </c>
      <c r="Q48" s="129"/>
      <c r="R48" s="129">
        <f t="shared" si="19"/>
        <v>0</v>
      </c>
      <c r="S48" s="129">
        <f t="shared" si="19"/>
        <v>0</v>
      </c>
      <c r="T48" s="130">
        <f t="shared" si="19"/>
        <v>0</v>
      </c>
      <c r="U48" s="104">
        <f>COUNTIF(U$4:U$41,"np")</f>
        <v>0</v>
      </c>
      <c r="V48" s="104" t="s">
        <v>115</v>
      </c>
      <c r="W48" s="267" t="s">
        <v>135</v>
      </c>
      <c r="X48" s="267"/>
      <c r="Y48" s="267"/>
      <c r="Z48" s="267"/>
      <c r="AA48" s="267"/>
      <c r="AB48" s="267"/>
      <c r="AC48" s="267"/>
      <c r="AD48" s="238">
        <f>SUM(C49:T49)</f>
        <v>0</v>
      </c>
      <c r="AE48" s="238"/>
      <c r="AF48" s="238"/>
    </row>
    <row r="49" spans="1:32" ht="15">
      <c r="A49" s="166"/>
      <c r="B49" s="177" t="s">
        <v>129</v>
      </c>
      <c r="C49" s="131">
        <f>COUNTIF(C$4:C$41,"nkl")</f>
        <v>0</v>
      </c>
      <c r="D49" s="132">
        <f aca="true" t="shared" si="20" ref="D49:T49">COUNTIF(D$4:D$41,"nkl")</f>
        <v>0</v>
      </c>
      <c r="E49" s="132">
        <f t="shared" si="20"/>
        <v>0</v>
      </c>
      <c r="F49" s="132">
        <f t="shared" si="20"/>
        <v>0</v>
      </c>
      <c r="G49" s="132">
        <f t="shared" si="20"/>
        <v>0</v>
      </c>
      <c r="H49" s="132">
        <f t="shared" si="20"/>
        <v>0</v>
      </c>
      <c r="I49" s="132">
        <f t="shared" si="20"/>
        <v>0</v>
      </c>
      <c r="J49" s="132">
        <f t="shared" si="20"/>
        <v>0</v>
      </c>
      <c r="K49" s="132">
        <f t="shared" si="20"/>
        <v>0</v>
      </c>
      <c r="L49" s="132">
        <f t="shared" si="20"/>
        <v>0</v>
      </c>
      <c r="M49" s="132">
        <f t="shared" si="20"/>
        <v>0</v>
      </c>
      <c r="N49" s="132">
        <f t="shared" si="20"/>
        <v>0</v>
      </c>
      <c r="O49" s="132">
        <f t="shared" si="20"/>
        <v>0</v>
      </c>
      <c r="P49" s="132">
        <f t="shared" si="20"/>
        <v>0</v>
      </c>
      <c r="Q49" s="132"/>
      <c r="R49" s="132">
        <f t="shared" si="20"/>
        <v>0</v>
      </c>
      <c r="S49" s="132">
        <f t="shared" si="20"/>
        <v>0</v>
      </c>
      <c r="T49" s="133">
        <f t="shared" si="20"/>
        <v>0</v>
      </c>
      <c r="U49" s="106">
        <f>COUNTIF(U$4:U$41,"ng")</f>
        <v>0</v>
      </c>
      <c r="V49" s="106" t="s">
        <v>130</v>
      </c>
      <c r="W49" s="167"/>
      <c r="X49" s="167"/>
      <c r="Y49" s="167"/>
      <c r="Z49" s="167"/>
      <c r="AA49" s="167"/>
      <c r="AB49" s="167"/>
      <c r="AC49" s="182"/>
      <c r="AD49" s="183"/>
      <c r="AE49" s="97"/>
      <c r="AF49" s="98"/>
    </row>
    <row r="50" spans="1:32" ht="28.5" customHeight="1">
      <c r="A50" s="43"/>
      <c r="B50" s="44" t="s">
        <v>61</v>
      </c>
      <c r="C50" s="134">
        <f>IF(ISERROR(AVERAGE(C4:C41)),"",AVERAGE(C4:C41))</f>
      </c>
      <c r="D50" s="135">
        <f aca="true" t="shared" si="21" ref="D50:T50">IF(ISERROR(AVERAGE(D4:D41)),"",AVERAGE(D4:D41))</f>
      </c>
      <c r="E50" s="135">
        <f t="shared" si="21"/>
      </c>
      <c r="F50" s="135">
        <f t="shared" si="21"/>
      </c>
      <c r="G50" s="135">
        <f t="shared" si="21"/>
      </c>
      <c r="H50" s="135">
        <f t="shared" si="21"/>
      </c>
      <c r="I50" s="135">
        <f t="shared" si="21"/>
      </c>
      <c r="J50" s="135">
        <f t="shared" si="21"/>
      </c>
      <c r="K50" s="135">
        <f t="shared" si="21"/>
      </c>
      <c r="L50" s="135">
        <f t="shared" si="21"/>
      </c>
      <c r="M50" s="135">
        <f t="shared" si="21"/>
      </c>
      <c r="N50" s="135">
        <f t="shared" si="21"/>
      </c>
      <c r="O50" s="135">
        <f t="shared" si="21"/>
      </c>
      <c r="P50" s="135">
        <f t="shared" si="21"/>
      </c>
      <c r="Q50" s="135"/>
      <c r="R50" s="135">
        <f t="shared" si="21"/>
      </c>
      <c r="S50" s="135">
        <f t="shared" si="21"/>
      </c>
      <c r="T50" s="136">
        <f t="shared" si="21"/>
      </c>
      <c r="U50" s="184">
        <f>SUM(U44:U49)</f>
        <v>0</v>
      </c>
      <c r="V50" s="246" t="s">
        <v>68</v>
      </c>
      <c r="W50" s="246"/>
      <c r="X50" s="246"/>
      <c r="Y50" s="246"/>
      <c r="Z50" s="247"/>
      <c r="AA50" s="243">
        <f>IF(ISERROR(AVERAGE(D4:T41)),"",AVERAGE(D4:T41))</f>
      </c>
      <c r="AB50" s="244">
        <f>IF(ISERROR(AVERAGE(C9:T47)),"",AVERAGE(C9:T47))</f>
        <v>0</v>
      </c>
      <c r="AC50" s="178"/>
      <c r="AD50" s="45"/>
      <c r="AE50" s="46"/>
      <c r="AF50" s="47"/>
    </row>
    <row r="66" ht="12.75">
      <c r="B66" s="100" t="s">
        <v>107</v>
      </c>
    </row>
    <row r="67" spans="1:32" ht="21" customHeight="1">
      <c r="A67" s="88"/>
      <c r="B67" s="89"/>
      <c r="C67" s="93" t="s">
        <v>100</v>
      </c>
      <c r="U67" s="265">
        <f>COUNTA(Dane!B4:B41)-AG43</f>
        <v>24</v>
      </c>
      <c r="V67" s="265"/>
      <c r="W67" s="268">
        <f>U67/COUNTA(Dane!B4:B41)%</f>
        <v>100</v>
      </c>
      <c r="X67" s="268"/>
      <c r="Y67" s="41" t="s">
        <v>101</v>
      </c>
      <c r="Z67" s="89"/>
      <c r="AA67" s="91"/>
      <c r="AB67" s="91"/>
      <c r="AC67" s="88"/>
      <c r="AD67" s="92"/>
      <c r="AE67" s="92"/>
      <c r="AF67" s="92"/>
    </row>
    <row r="68" spans="3:21" ht="21" customHeight="1">
      <c r="C68" s="264" t="s">
        <v>102</v>
      </c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</row>
    <row r="69" spans="3:22" ht="27" customHeight="1">
      <c r="C69" s="241" t="s">
        <v>96</v>
      </c>
      <c r="D69" s="241"/>
      <c r="E69" s="241"/>
      <c r="F69" s="241"/>
      <c r="G69" s="241" t="s">
        <v>97</v>
      </c>
      <c r="H69" s="241"/>
      <c r="I69" s="241"/>
      <c r="J69" s="241"/>
      <c r="K69" s="241" t="s">
        <v>98</v>
      </c>
      <c r="L69" s="241"/>
      <c r="M69" s="241"/>
      <c r="N69" s="241"/>
      <c r="O69" s="266" t="s">
        <v>99</v>
      </c>
      <c r="P69" s="266"/>
      <c r="Q69" s="266"/>
      <c r="R69" s="266"/>
      <c r="S69" s="266"/>
      <c r="T69" s="266"/>
      <c r="U69" s="266"/>
      <c r="V69" s="87"/>
    </row>
    <row r="70" spans="3:21" ht="12.75">
      <c r="C70" s="238">
        <v>6</v>
      </c>
      <c r="D70" s="238"/>
      <c r="E70" s="238"/>
      <c r="F70" s="238"/>
      <c r="G70" s="238">
        <f>V43</f>
        <v>0</v>
      </c>
      <c r="H70" s="238"/>
      <c r="I70" s="238"/>
      <c r="J70" s="238"/>
      <c r="K70" s="238">
        <f aca="true" t="shared" si="22" ref="K70:K75">C70*G70</f>
        <v>0</v>
      </c>
      <c r="L70" s="238"/>
      <c r="M70" s="238"/>
      <c r="N70" s="238"/>
      <c r="O70" s="238"/>
      <c r="P70" s="238"/>
      <c r="Q70" s="238"/>
      <c r="R70" s="238"/>
      <c r="S70" s="238"/>
      <c r="T70" s="238"/>
      <c r="U70" s="238"/>
    </row>
    <row r="71" spans="3:21" ht="12.75">
      <c r="C71" s="238">
        <v>5</v>
      </c>
      <c r="D71" s="238"/>
      <c r="E71" s="238"/>
      <c r="F71" s="238"/>
      <c r="G71" s="238">
        <f>W43</f>
        <v>0</v>
      </c>
      <c r="H71" s="238"/>
      <c r="I71" s="238"/>
      <c r="J71" s="238"/>
      <c r="K71" s="238">
        <f t="shared" si="22"/>
        <v>0</v>
      </c>
      <c r="L71" s="238"/>
      <c r="M71" s="238"/>
      <c r="N71" s="238"/>
      <c r="O71" s="238"/>
      <c r="P71" s="238"/>
      <c r="Q71" s="238"/>
      <c r="R71" s="238"/>
      <c r="S71" s="238"/>
      <c r="T71" s="238"/>
      <c r="U71" s="238"/>
    </row>
    <row r="72" spans="3:21" ht="12.75">
      <c r="C72" s="238">
        <v>4</v>
      </c>
      <c r="D72" s="238"/>
      <c r="E72" s="238"/>
      <c r="F72" s="238"/>
      <c r="G72" s="238">
        <f>X43</f>
        <v>0</v>
      </c>
      <c r="H72" s="238"/>
      <c r="I72" s="238"/>
      <c r="J72" s="238"/>
      <c r="K72" s="238">
        <f t="shared" si="22"/>
        <v>0</v>
      </c>
      <c r="L72" s="238"/>
      <c r="M72" s="238"/>
      <c r="N72" s="238"/>
      <c r="O72" s="238"/>
      <c r="P72" s="238"/>
      <c r="Q72" s="238"/>
      <c r="R72" s="238"/>
      <c r="S72" s="238"/>
      <c r="T72" s="238"/>
      <c r="U72" s="238"/>
    </row>
    <row r="73" spans="3:21" ht="12.75">
      <c r="C73" s="238">
        <v>3</v>
      </c>
      <c r="D73" s="238"/>
      <c r="E73" s="238"/>
      <c r="F73" s="238"/>
      <c r="G73" s="238">
        <f>Y43</f>
        <v>0</v>
      </c>
      <c r="H73" s="238"/>
      <c r="I73" s="238"/>
      <c r="J73" s="238"/>
      <c r="K73" s="238">
        <f t="shared" si="22"/>
        <v>0</v>
      </c>
      <c r="L73" s="238"/>
      <c r="M73" s="238"/>
      <c r="N73" s="238"/>
      <c r="O73" s="238"/>
      <c r="P73" s="238"/>
      <c r="Q73" s="238"/>
      <c r="R73" s="238"/>
      <c r="S73" s="238"/>
      <c r="T73" s="238"/>
      <c r="U73" s="238"/>
    </row>
    <row r="74" spans="3:21" ht="12.75">
      <c r="C74" s="238">
        <v>2</v>
      </c>
      <c r="D74" s="238"/>
      <c r="E74" s="238"/>
      <c r="F74" s="238"/>
      <c r="G74" s="238">
        <f>Z43</f>
        <v>0</v>
      </c>
      <c r="H74" s="238"/>
      <c r="I74" s="238"/>
      <c r="J74" s="238"/>
      <c r="K74" s="238">
        <f t="shared" si="22"/>
        <v>0</v>
      </c>
      <c r="L74" s="238"/>
      <c r="M74" s="238"/>
      <c r="N74" s="238"/>
      <c r="O74" s="238"/>
      <c r="P74" s="238"/>
      <c r="Q74" s="238"/>
      <c r="R74" s="238"/>
      <c r="S74" s="238"/>
      <c r="T74" s="238"/>
      <c r="U74" s="238"/>
    </row>
    <row r="75" spans="3:21" ht="12.75">
      <c r="C75" s="238">
        <v>1</v>
      </c>
      <c r="D75" s="238"/>
      <c r="E75" s="238"/>
      <c r="F75" s="238"/>
      <c r="G75" s="238">
        <f>AA43</f>
        <v>0</v>
      </c>
      <c r="H75" s="238"/>
      <c r="I75" s="238"/>
      <c r="J75" s="238"/>
      <c r="K75" s="238">
        <f t="shared" si="22"/>
        <v>0</v>
      </c>
      <c r="L75" s="238"/>
      <c r="M75" s="238"/>
      <c r="N75" s="238"/>
      <c r="O75" s="238"/>
      <c r="P75" s="238"/>
      <c r="Q75" s="238"/>
      <c r="R75" s="238"/>
      <c r="S75" s="238"/>
      <c r="T75" s="238"/>
      <c r="U75" s="238"/>
    </row>
    <row r="76" spans="3:21" ht="12.75">
      <c r="C76" s="238" t="s">
        <v>10</v>
      </c>
      <c r="D76" s="238"/>
      <c r="E76" s="238"/>
      <c r="F76" s="238"/>
      <c r="G76" s="238">
        <f>SUM(G70:J75)</f>
        <v>0</v>
      </c>
      <c r="H76" s="238"/>
      <c r="I76" s="238"/>
      <c r="J76" s="238"/>
      <c r="K76" s="238">
        <f>SUM(K70:N75)</f>
        <v>0</v>
      </c>
      <c r="L76" s="238"/>
      <c r="M76" s="238"/>
      <c r="N76" s="238"/>
      <c r="O76" s="237">
        <f>IF(ISERROR(K76/G76),"",K76/G76)</f>
      </c>
      <c r="P76" s="237"/>
      <c r="Q76" s="237"/>
      <c r="R76" s="237"/>
      <c r="S76" s="237"/>
      <c r="T76" s="237"/>
      <c r="U76" s="237"/>
    </row>
    <row r="77" ht="21" customHeight="1">
      <c r="C77" s="93" t="s">
        <v>103</v>
      </c>
    </row>
    <row r="78" spans="3:29" ht="12.75">
      <c r="C78" s="238" t="s">
        <v>39</v>
      </c>
      <c r="D78" s="238"/>
      <c r="E78" s="238"/>
      <c r="F78" s="238"/>
      <c r="G78" s="238" t="s">
        <v>40</v>
      </c>
      <c r="H78" s="238"/>
      <c r="I78" s="238"/>
      <c r="J78" s="238"/>
      <c r="K78" s="238" t="s">
        <v>41</v>
      </c>
      <c r="L78" s="238"/>
      <c r="M78" s="238"/>
      <c r="N78" s="238"/>
      <c r="O78" s="238" t="s">
        <v>42</v>
      </c>
      <c r="P78" s="238"/>
      <c r="Q78" s="238"/>
      <c r="R78" s="238"/>
      <c r="S78" s="238"/>
      <c r="T78" s="238"/>
      <c r="U78" s="238" t="s">
        <v>43</v>
      </c>
      <c r="V78" s="238"/>
      <c r="W78" s="238"/>
      <c r="X78" s="238" t="s">
        <v>105</v>
      </c>
      <c r="Y78" s="238"/>
      <c r="Z78" s="238"/>
      <c r="AA78" s="238" t="s">
        <v>106</v>
      </c>
      <c r="AB78" s="238"/>
      <c r="AC78" s="238"/>
    </row>
    <row r="79" spans="3:29" ht="12.75">
      <c r="C79" s="237">
        <f>Zestaw!F11</f>
      </c>
      <c r="D79" s="238"/>
      <c r="E79" s="238"/>
      <c r="F79" s="238"/>
      <c r="G79" s="237">
        <f>Zestaw!F12</f>
      </c>
      <c r="H79" s="238"/>
      <c r="I79" s="238"/>
      <c r="J79" s="238"/>
      <c r="K79" s="237">
        <f>Zestaw!F13</f>
      </c>
      <c r="L79" s="238"/>
      <c r="M79" s="238"/>
      <c r="N79" s="238"/>
      <c r="O79" s="237">
        <f>Zestaw!F14</f>
      </c>
      <c r="P79" s="238"/>
      <c r="Q79" s="238"/>
      <c r="R79" s="238"/>
      <c r="S79" s="238"/>
      <c r="T79" s="238"/>
      <c r="U79" s="237">
        <f>Zestaw!F15</f>
      </c>
      <c r="V79" s="238"/>
      <c r="W79" s="238"/>
      <c r="X79" s="237">
        <f>Zestaw!F16</f>
      </c>
      <c r="Y79" s="238"/>
      <c r="Z79" s="238"/>
      <c r="AA79" s="237">
        <f>Zestaw!F17</f>
      </c>
      <c r="AB79" s="238"/>
      <c r="AC79" s="238"/>
    </row>
    <row r="80" ht="21" customHeight="1">
      <c r="B80" s="100" t="s">
        <v>108</v>
      </c>
    </row>
    <row r="81" spans="3:19" ht="15" customHeight="1">
      <c r="C81" s="41" t="s">
        <v>109</v>
      </c>
      <c r="P81" s="101" t="s">
        <v>110</v>
      </c>
      <c r="Q81" s="101"/>
      <c r="R81" s="94">
        <f>AH43</f>
        <v>0</v>
      </c>
      <c r="S81" s="94"/>
    </row>
    <row r="82" spans="3:19" ht="15" customHeight="1">
      <c r="C82" s="41" t="s">
        <v>111</v>
      </c>
      <c r="P82" s="101" t="s">
        <v>110</v>
      </c>
      <c r="Q82" s="101"/>
      <c r="R82" s="94">
        <f>AI43</f>
        <v>0</v>
      </c>
      <c r="S82" s="94"/>
    </row>
    <row r="83" spans="3:19" ht="15" customHeight="1">
      <c r="C83" s="41" t="s">
        <v>112</v>
      </c>
      <c r="P83" s="101" t="s">
        <v>110</v>
      </c>
      <c r="Q83" s="101"/>
      <c r="R83" s="94">
        <f>AJ43</f>
        <v>0</v>
      </c>
      <c r="S83" s="94"/>
    </row>
  </sheetData>
  <mergeCells count="71">
    <mergeCell ref="O76:U76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0:F70"/>
    <mergeCell ref="G70:J70"/>
    <mergeCell ref="K70:N70"/>
    <mergeCell ref="O70:U75"/>
    <mergeCell ref="C71:F71"/>
    <mergeCell ref="G71:J71"/>
    <mergeCell ref="K71:N71"/>
    <mergeCell ref="C72:F72"/>
    <mergeCell ref="G72:J72"/>
    <mergeCell ref="K72:N72"/>
    <mergeCell ref="U67:V67"/>
    <mergeCell ref="W67:X67"/>
    <mergeCell ref="C68:U68"/>
    <mergeCell ref="C69:F69"/>
    <mergeCell ref="G69:J69"/>
    <mergeCell ref="K69:N69"/>
    <mergeCell ref="O69:U69"/>
    <mergeCell ref="A1:J1"/>
    <mergeCell ref="K1:N1"/>
    <mergeCell ref="R1:X1"/>
    <mergeCell ref="AA50:AB50"/>
    <mergeCell ref="V50:Z50"/>
    <mergeCell ref="A2:A3"/>
    <mergeCell ref="B2:B3"/>
    <mergeCell ref="C2:T2"/>
    <mergeCell ref="A42:B43"/>
    <mergeCell ref="C42:AA42"/>
    <mergeCell ref="AD45:AF45"/>
    <mergeCell ref="AD46:AF46"/>
    <mergeCell ref="AD47:AF47"/>
    <mergeCell ref="V2:AA2"/>
    <mergeCell ref="AD2:AE2"/>
    <mergeCell ref="AD44:AF44"/>
    <mergeCell ref="AB42:AC43"/>
    <mergeCell ref="AD48:AF48"/>
    <mergeCell ref="U2:U3"/>
    <mergeCell ref="AB2:AB3"/>
    <mergeCell ref="AC2:AC3"/>
    <mergeCell ref="AF2:AF3"/>
    <mergeCell ref="W44:AC44"/>
    <mergeCell ref="W45:AC45"/>
    <mergeCell ref="W46:AC46"/>
    <mergeCell ref="W47:AC47"/>
    <mergeCell ref="W48:AC48"/>
    <mergeCell ref="C78:F78"/>
    <mergeCell ref="G78:J78"/>
    <mergeCell ref="K78:N78"/>
    <mergeCell ref="O78:T78"/>
    <mergeCell ref="U78:W78"/>
    <mergeCell ref="X78:Z78"/>
    <mergeCell ref="AA78:AC78"/>
    <mergeCell ref="C79:F79"/>
    <mergeCell ref="G79:J79"/>
    <mergeCell ref="K79:N79"/>
    <mergeCell ref="O79:T79"/>
    <mergeCell ref="U79:W79"/>
    <mergeCell ref="X79:Z79"/>
    <mergeCell ref="AA79:AC79"/>
  </mergeCells>
  <conditionalFormatting sqref="AA49 V4:AA41 AD4:AF42 W44 C43:U49 V43:AA43">
    <cfRule type="cellIs" priority="1" dxfId="0" operator="equal" stopIfTrue="1">
      <formula>0</formula>
    </cfRule>
  </conditionalFormatting>
  <conditionalFormatting sqref="C4:U41 C42">
    <cfRule type="cellIs" priority="2" dxfId="1" operator="equal" stopIfTrue="1">
      <formula>1</formula>
    </cfRule>
  </conditionalFormatting>
  <conditionalFormatting sqref="AD43:AF43 U50 G70:N76">
    <cfRule type="cellIs" priority="3" dxfId="0" operator="equal" stopIfTrue="1">
      <formula>0</formula>
    </cfRule>
  </conditionalFormatting>
  <conditionalFormatting sqref="AG42">
    <cfRule type="cellIs" priority="4" dxfId="0" operator="greaterThanOrEqual" stopIfTrue="1">
      <formula>0</formula>
    </cfRule>
  </conditionalFormatting>
  <dataValidations count="2">
    <dataValidation type="list" allowBlank="1" showInputMessage="1" showErrorMessage="1" errorTitle="Niepoprawnie" error="Należy wpisać tylko literę: w, d, p, n" sqref="U4:U41">
      <formula1>"w, d, p, np, ng"</formula1>
    </dataValidation>
    <dataValidation type="list" allowBlank="1" showInputMessage="1" showErrorMessage="1" sqref="C4:T41">
      <formula1>"6, 5, 4, 3, 2, 1, nkl, zw"</formula1>
    </dataValidation>
  </dataValidations>
  <printOptions/>
  <pageMargins left="0.7874015748031497" right="0.7874015748031497" top="0.7874015748031497" bottom="0.7874015748031497" header="0.5118110236220472" footer="0.5118110236220472"/>
  <pageSetup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3"/>
  <sheetViews>
    <sheetView showGridLines="0" workbookViewId="0" topLeftCell="C52">
      <selection activeCell="H5" sqref="H5:I5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4" width="10.25390625" style="0" customWidth="1"/>
    <col min="5" max="5" width="2.75390625" style="0" customWidth="1"/>
    <col min="6" max="6" width="4.75390625" style="0" customWidth="1"/>
    <col min="7" max="7" width="20.125" style="0" customWidth="1"/>
    <col min="8" max="9" width="10.25390625" style="0" customWidth="1"/>
    <col min="10" max="10" width="2.75390625" style="0" customWidth="1"/>
    <col min="11" max="11" width="4.75390625" style="0" customWidth="1"/>
    <col min="12" max="12" width="20.125" style="0" customWidth="1"/>
    <col min="13" max="14" width="10.25390625" style="0" customWidth="1"/>
  </cols>
  <sheetData>
    <row r="1" spans="1:14" s="62" customFormat="1" ht="25.5" customHeight="1">
      <c r="A1" s="60">
        <f>Dane!A4</f>
        <v>1</v>
      </c>
      <c r="B1" s="287" t="str">
        <f>Dane!B4</f>
        <v>Nazwisko Imię</v>
      </c>
      <c r="C1" s="288"/>
      <c r="D1" s="289"/>
      <c r="E1" s="61"/>
      <c r="F1" s="60">
        <f>Dane!A5</f>
        <v>2</v>
      </c>
      <c r="G1" s="287" t="str">
        <f>Dane!B5</f>
        <v>Nazwisko Imię</v>
      </c>
      <c r="H1" s="288"/>
      <c r="I1" s="289"/>
      <c r="K1" s="60">
        <f>Dane!A6</f>
        <v>3</v>
      </c>
      <c r="L1" s="287" t="str">
        <f>Dane!B6</f>
        <v>Nazwisko Imię</v>
      </c>
      <c r="M1" s="288"/>
      <c r="N1" s="289"/>
    </row>
    <row r="2" spans="1:14" s="50" customFormat="1" ht="16.5" customHeight="1">
      <c r="A2" s="48">
        <v>1</v>
      </c>
      <c r="B2" s="51" t="str">
        <f>IF(Dane!$F$4="","",Dane!$F$4)</f>
        <v>Religia</v>
      </c>
      <c r="C2" s="301"/>
      <c r="D2" s="301"/>
      <c r="E2" s="49"/>
      <c r="F2" s="48">
        <v>1</v>
      </c>
      <c r="G2" s="51" t="str">
        <f>IF(Dane!$F$4="","",Dane!$F$4)</f>
        <v>Religia</v>
      </c>
      <c r="H2" s="285"/>
      <c r="I2" s="286"/>
      <c r="K2" s="48">
        <v>1</v>
      </c>
      <c r="L2" s="51" t="str">
        <f>IF(Dane!$F$4="","",Dane!$F$4)</f>
        <v>Religia</v>
      </c>
      <c r="M2" s="293"/>
      <c r="N2" s="293"/>
    </row>
    <row r="3" spans="1:14" s="50" customFormat="1" ht="16.5" customHeight="1">
      <c r="A3" s="48">
        <v>2</v>
      </c>
      <c r="B3" s="51" t="str">
        <f>IF(Dane!$F$5="","",Dane!$F$5)</f>
        <v>Język polski</v>
      </c>
      <c r="C3" s="301"/>
      <c r="D3" s="301"/>
      <c r="E3" s="49"/>
      <c r="F3" s="48">
        <v>2</v>
      </c>
      <c r="G3" s="51" t="str">
        <f>IF(Dane!$F$5="","",Dane!$F$5)</f>
        <v>Język polski</v>
      </c>
      <c r="H3" s="285"/>
      <c r="I3" s="286"/>
      <c r="K3" s="48">
        <v>2</v>
      </c>
      <c r="L3" s="51" t="str">
        <f>IF(Dane!$F$5="","",Dane!$F$5)</f>
        <v>Język polski</v>
      </c>
      <c r="M3" s="293"/>
      <c r="N3" s="293"/>
    </row>
    <row r="4" spans="1:14" s="50" customFormat="1" ht="16.5" customHeight="1">
      <c r="A4" s="48">
        <v>3</v>
      </c>
      <c r="B4" s="51" t="str">
        <f>IF(Dane!$B$4="","",Dane!$C$4)</f>
        <v>Język niemiecki</v>
      </c>
      <c r="C4" s="301"/>
      <c r="D4" s="301"/>
      <c r="E4" s="49"/>
      <c r="F4" s="48">
        <v>3</v>
      </c>
      <c r="G4" s="51" t="str">
        <f>IF(Dane!$B$5="","",Dane!$C$5)</f>
        <v>Język angielski</v>
      </c>
      <c r="H4" s="285"/>
      <c r="I4" s="286"/>
      <c r="K4" s="48">
        <v>3</v>
      </c>
      <c r="L4" s="51" t="str">
        <f>IF(Dane!$B$6="","",Dane!$C$6)</f>
        <v>Język angielski</v>
      </c>
      <c r="M4" s="293"/>
      <c r="N4" s="293"/>
    </row>
    <row r="5" spans="1:14" s="50" customFormat="1" ht="16.5" customHeight="1">
      <c r="A5" s="48">
        <v>4</v>
      </c>
      <c r="B5" s="51" t="str">
        <f>IF(Dane!$B$4="","",Dane!$D$4)</f>
        <v>Język francuski</v>
      </c>
      <c r="C5" s="301"/>
      <c r="D5" s="301"/>
      <c r="E5" s="49"/>
      <c r="F5" s="48">
        <v>4</v>
      </c>
      <c r="G5" s="51" t="str">
        <f>IF(Dane!$B$5="","",Dane!$D$5)</f>
        <v>Język rosyjski</v>
      </c>
      <c r="H5" s="285"/>
      <c r="I5" s="286"/>
      <c r="K5" s="48">
        <v>4</v>
      </c>
      <c r="L5" s="51" t="str">
        <f>IF(Dane!$B$6="","",Dane!$D$6)</f>
        <v>Język francuski</v>
      </c>
      <c r="M5" s="293"/>
      <c r="N5" s="293"/>
    </row>
    <row r="6" spans="1:14" s="50" customFormat="1" ht="16.5" customHeight="1">
      <c r="A6" s="48">
        <v>5</v>
      </c>
      <c r="B6" s="51" t="str">
        <f>IF(Dane!$F$10="","",Dane!$F$10)</f>
        <v>Matematyka</v>
      </c>
      <c r="C6" s="301"/>
      <c r="D6" s="301"/>
      <c r="E6" s="49"/>
      <c r="F6" s="48">
        <v>5</v>
      </c>
      <c r="G6" s="51" t="str">
        <f>IF(Dane!$F$10="","",Dane!$F$10)</f>
        <v>Matematyka</v>
      </c>
      <c r="H6" s="285"/>
      <c r="I6" s="286"/>
      <c r="K6" s="48">
        <v>5</v>
      </c>
      <c r="L6" s="51" t="str">
        <f>IF(Dane!$F$10="","",Dane!$F$10)</f>
        <v>Matematyka</v>
      </c>
      <c r="M6" s="293"/>
      <c r="N6" s="293"/>
    </row>
    <row r="7" spans="1:14" s="50" customFormat="1" ht="16.5" customHeight="1">
      <c r="A7" s="48">
        <v>6</v>
      </c>
      <c r="B7" s="51" t="str">
        <f>IF(Dane!$F$11="","",Dane!$F$11)</f>
        <v>Fizyka</v>
      </c>
      <c r="C7" s="301"/>
      <c r="D7" s="301"/>
      <c r="E7" s="49"/>
      <c r="F7" s="48">
        <v>6</v>
      </c>
      <c r="G7" s="51" t="str">
        <f>IF(Dane!$F$11="","",Dane!$F$11)</f>
        <v>Fizyka</v>
      </c>
      <c r="H7" s="285"/>
      <c r="I7" s="286"/>
      <c r="K7" s="48">
        <v>6</v>
      </c>
      <c r="L7" s="51" t="str">
        <f>IF(Dane!$F$11="","",Dane!$F$11)</f>
        <v>Fizyka</v>
      </c>
      <c r="M7" s="293"/>
      <c r="N7" s="293"/>
    </row>
    <row r="8" spans="1:14" s="50" customFormat="1" ht="16.5" customHeight="1">
      <c r="A8" s="48">
        <v>7</v>
      </c>
      <c r="B8" s="51" t="str">
        <f>IF(Dane!$F$12="","",Dane!$F$12)</f>
        <v>Chemia</v>
      </c>
      <c r="C8" s="301"/>
      <c r="D8" s="301"/>
      <c r="E8" s="49"/>
      <c r="F8" s="48">
        <v>7</v>
      </c>
      <c r="G8" s="51" t="str">
        <f>IF(Dane!$F$12="","",Dane!$F$12)</f>
        <v>Chemia</v>
      </c>
      <c r="H8" s="285"/>
      <c r="I8" s="286"/>
      <c r="K8" s="48">
        <v>7</v>
      </c>
      <c r="L8" s="51" t="str">
        <f>IF(Dane!$F$12="","",Dane!$F$12)</f>
        <v>Chemia</v>
      </c>
      <c r="M8" s="293"/>
      <c r="N8" s="293"/>
    </row>
    <row r="9" spans="1:14" s="50" customFormat="1" ht="16.5" customHeight="1">
      <c r="A9" s="48">
        <v>8</v>
      </c>
      <c r="B9" s="51" t="str">
        <f>IF(Dane!$F$13="","",Dane!$F$13)</f>
        <v>Geografia</v>
      </c>
      <c r="C9" s="299"/>
      <c r="D9" s="300"/>
      <c r="E9" s="49"/>
      <c r="F9" s="48">
        <v>8</v>
      </c>
      <c r="G9" s="51" t="str">
        <f>IF(Dane!$F$13="","",Dane!$F$13)</f>
        <v>Geografia</v>
      </c>
      <c r="H9" s="285"/>
      <c r="I9" s="286"/>
      <c r="K9" s="48">
        <v>8</v>
      </c>
      <c r="L9" s="51" t="str">
        <f>IF(Dane!$F$13="","",Dane!$F$13)</f>
        <v>Geografia</v>
      </c>
      <c r="M9" s="285"/>
      <c r="N9" s="286"/>
    </row>
    <row r="10" spans="1:14" s="50" customFormat="1" ht="16.5" customHeight="1">
      <c r="A10" s="48">
        <v>9</v>
      </c>
      <c r="B10" s="51" t="str">
        <f>IF(Dane!$F$14="","",Dane!$F$14)</f>
        <v>Historia</v>
      </c>
      <c r="C10" s="299"/>
      <c r="D10" s="300"/>
      <c r="E10" s="49"/>
      <c r="F10" s="48">
        <v>9</v>
      </c>
      <c r="G10" s="51" t="str">
        <f>IF(Dane!$F$14="","",Dane!$F$14)</f>
        <v>Historia</v>
      </c>
      <c r="H10" s="285"/>
      <c r="I10" s="286"/>
      <c r="K10" s="48">
        <v>9</v>
      </c>
      <c r="L10" s="51" t="str">
        <f>IF(Dane!$F$14="","",Dane!$F$14)</f>
        <v>Historia</v>
      </c>
      <c r="M10" s="285"/>
      <c r="N10" s="286"/>
    </row>
    <row r="11" spans="1:14" s="50" customFormat="1" ht="16.5" customHeight="1">
      <c r="A11" s="48">
        <v>10</v>
      </c>
      <c r="B11" s="51" t="str">
        <f>IF(Dane!$F$15="","",Dane!$F$15)</f>
        <v>W-F</v>
      </c>
      <c r="C11" s="299"/>
      <c r="D11" s="300"/>
      <c r="E11" s="49"/>
      <c r="F11" s="48">
        <v>10</v>
      </c>
      <c r="G11" s="51" t="str">
        <f>IF(Dane!$F$15="","",Dane!$F$15)</f>
        <v>W-F</v>
      </c>
      <c r="H11" s="285"/>
      <c r="I11" s="286"/>
      <c r="K11" s="48">
        <v>10</v>
      </c>
      <c r="L11" s="51" t="str">
        <f>IF(Dane!$F$15="","",Dane!$F$15)</f>
        <v>W-F</v>
      </c>
      <c r="M11" s="285"/>
      <c r="N11" s="286"/>
    </row>
    <row r="12" spans="1:14" s="50" customFormat="1" ht="16.5" customHeight="1">
      <c r="A12" s="48">
        <v>11</v>
      </c>
      <c r="B12" s="51" t="str">
        <f>IF(Dane!$F$16="","",Dane!$F$16)</f>
        <v>Podstawy. przeds.</v>
      </c>
      <c r="C12" s="299"/>
      <c r="D12" s="300"/>
      <c r="E12" s="49"/>
      <c r="F12" s="48">
        <v>11</v>
      </c>
      <c r="G12" s="51" t="str">
        <f>IF(Dane!$F$16="","",Dane!$F$16)</f>
        <v>Podstawy. przeds.</v>
      </c>
      <c r="H12" s="285"/>
      <c r="I12" s="286"/>
      <c r="K12" s="48">
        <v>11</v>
      </c>
      <c r="L12" s="51" t="str">
        <f>IF(Dane!$F$16="","",Dane!$F$16)</f>
        <v>Podstawy. przeds.</v>
      </c>
      <c r="M12" s="285"/>
      <c r="N12" s="286"/>
    </row>
    <row r="13" spans="1:14" s="50" customFormat="1" ht="16.5" customHeight="1">
      <c r="A13" s="48">
        <v>12</v>
      </c>
      <c r="B13" s="51" t="str">
        <f>IF(Dane!$F$17="","",Dane!$F$17)</f>
        <v>Funkcj. przed. w. w.</v>
      </c>
      <c r="C13" s="299"/>
      <c r="D13" s="300"/>
      <c r="E13" s="49"/>
      <c r="F13" s="48">
        <v>12</v>
      </c>
      <c r="G13" s="51" t="str">
        <f>IF(Dane!$F$17="","",Dane!$F$17)</f>
        <v>Funkcj. przed. w. w.</v>
      </c>
      <c r="H13" s="285"/>
      <c r="I13" s="286"/>
      <c r="K13" s="48">
        <v>12</v>
      </c>
      <c r="L13" s="51" t="str">
        <f>IF(Dane!$F$17="","",Dane!$F$17)</f>
        <v>Funkcj. przed. w. w.</v>
      </c>
      <c r="M13" s="285"/>
      <c r="N13" s="286"/>
    </row>
    <row r="14" spans="1:14" s="50" customFormat="1" ht="16.5" customHeight="1">
      <c r="A14" s="48">
        <v>13</v>
      </c>
      <c r="B14" s="51" t="str">
        <f>IF(Dane!$F$18="","",Dane!$F$18)</f>
        <v>Praca biurowa</v>
      </c>
      <c r="C14" s="299"/>
      <c r="D14" s="300"/>
      <c r="E14" s="49"/>
      <c r="F14" s="48">
        <v>13</v>
      </c>
      <c r="G14" s="51" t="str">
        <f>IF(Dane!$F$18="","",Dane!$F$18)</f>
        <v>Praca biurowa</v>
      </c>
      <c r="H14" s="285"/>
      <c r="I14" s="286"/>
      <c r="K14" s="48">
        <v>13</v>
      </c>
      <c r="L14" s="51" t="str">
        <f>IF(Dane!$F$18="","",Dane!$F$18)</f>
        <v>Praca biurowa</v>
      </c>
      <c r="M14" s="285"/>
      <c r="N14" s="286"/>
    </row>
    <row r="15" spans="1:14" s="50" customFormat="1" ht="16.5" customHeight="1">
      <c r="A15" s="48">
        <v>14</v>
      </c>
      <c r="B15" s="51">
        <f>IF(Dane!$F$19="","",Dane!$F$19)</f>
      </c>
      <c r="C15" s="299"/>
      <c r="D15" s="300"/>
      <c r="E15" s="49"/>
      <c r="F15" s="48">
        <v>14</v>
      </c>
      <c r="G15" s="51">
        <f>IF(Dane!$F$19="","",Dane!$F$19)</f>
      </c>
      <c r="H15" s="285"/>
      <c r="I15" s="286"/>
      <c r="K15" s="48">
        <v>14</v>
      </c>
      <c r="L15" s="51">
        <f>IF(Dane!$F$19="","",Dane!$F$19)</f>
      </c>
      <c r="M15" s="285"/>
      <c r="N15" s="286"/>
    </row>
    <row r="16" spans="1:14" s="50" customFormat="1" ht="16.5" customHeight="1">
      <c r="A16" s="48">
        <v>15</v>
      </c>
      <c r="B16" s="51">
        <f>IF(Dane!$F$20="","",Dane!$F$20)</f>
      </c>
      <c r="C16" s="299"/>
      <c r="D16" s="300"/>
      <c r="E16" s="49"/>
      <c r="F16" s="48">
        <v>15</v>
      </c>
      <c r="G16" s="51">
        <f>IF(Dane!$F$20="","",Dane!$F$20)</f>
      </c>
      <c r="H16" s="285"/>
      <c r="I16" s="286"/>
      <c r="K16" s="48">
        <v>15</v>
      </c>
      <c r="L16" s="51">
        <f>IF(Dane!$F$20="","",Dane!$F$20)</f>
      </c>
      <c r="M16" s="285"/>
      <c r="N16" s="286"/>
    </row>
    <row r="17" spans="1:14" s="50" customFormat="1" ht="16.5" customHeight="1">
      <c r="A17" s="48">
        <v>16</v>
      </c>
      <c r="B17" s="51">
        <f>IF(Dane!$F$21="","",Dane!$F$21)</f>
      </c>
      <c r="C17" s="299"/>
      <c r="D17" s="300"/>
      <c r="E17" s="49"/>
      <c r="F17" s="48">
        <v>16</v>
      </c>
      <c r="G17" s="51">
        <f>IF(Dane!$F$21="","",Dane!$F$21)</f>
      </c>
      <c r="H17" s="285"/>
      <c r="I17" s="286"/>
      <c r="K17" s="48">
        <v>16</v>
      </c>
      <c r="L17" s="51">
        <f>IF(Dane!$F$21="","",Dane!$F$21)</f>
      </c>
      <c r="M17" s="285"/>
      <c r="N17" s="286"/>
    </row>
    <row r="18" spans="1:14" s="50" customFormat="1" ht="16.5" customHeight="1">
      <c r="A18" s="48">
        <v>17</v>
      </c>
      <c r="B18" s="51">
        <f>IF(Dane!$F$22="","",Dane!$F$22)</f>
      </c>
      <c r="C18" s="299"/>
      <c r="D18" s="300"/>
      <c r="E18" s="49"/>
      <c r="F18" s="48">
        <v>17</v>
      </c>
      <c r="G18" s="51">
        <f>IF(Dane!$F$22="","",Dane!$F$22)</f>
      </c>
      <c r="H18" s="285"/>
      <c r="I18" s="286"/>
      <c r="K18" s="48">
        <v>17</v>
      </c>
      <c r="L18" s="51">
        <f>IF(Dane!$F$22="","",Dane!$F$22)</f>
      </c>
      <c r="M18" s="285"/>
      <c r="N18" s="286"/>
    </row>
    <row r="19" spans="1:14" s="50" customFormat="1" ht="16.5" customHeight="1">
      <c r="A19" s="302" t="s">
        <v>86</v>
      </c>
      <c r="B19" s="51" t="s">
        <v>69</v>
      </c>
      <c r="C19" s="74">
        <f>'Oceny I'!$AD$4</f>
        <v>0</v>
      </c>
      <c r="D19" s="75"/>
      <c r="E19" s="49"/>
      <c r="F19" s="302" t="s">
        <v>86</v>
      </c>
      <c r="G19" s="51" t="s">
        <v>69</v>
      </c>
      <c r="H19" s="74">
        <f>'Oceny I'!$AD$5</f>
        <v>0</v>
      </c>
      <c r="I19" s="78"/>
      <c r="K19" s="302" t="s">
        <v>86</v>
      </c>
      <c r="L19" s="51" t="s">
        <v>69</v>
      </c>
      <c r="M19" s="74">
        <f>'Oceny I'!$AD$6</f>
        <v>0</v>
      </c>
      <c r="N19" s="75"/>
    </row>
    <row r="20" spans="1:14" s="50" customFormat="1" ht="16.5" customHeight="1">
      <c r="A20" s="302"/>
      <c r="B20" s="51" t="s">
        <v>70</v>
      </c>
      <c r="C20" s="74">
        <f>'Oceny I'!$AE$4</f>
        <v>0</v>
      </c>
      <c r="D20" s="75"/>
      <c r="E20" s="49"/>
      <c r="F20" s="302"/>
      <c r="G20" s="51" t="s">
        <v>70</v>
      </c>
      <c r="H20" s="74">
        <f>'Oceny I'!$AE$5</f>
        <v>0</v>
      </c>
      <c r="I20" s="78"/>
      <c r="K20" s="302"/>
      <c r="L20" s="51" t="s">
        <v>70</v>
      </c>
      <c r="M20" s="74">
        <f>'Oceny I'!$AE$6</f>
        <v>0</v>
      </c>
      <c r="N20" s="75"/>
    </row>
    <row r="21" spans="1:14" s="50" customFormat="1" ht="16.5" customHeight="1">
      <c r="A21" s="302"/>
      <c r="B21" s="51" t="s">
        <v>85</v>
      </c>
      <c r="C21" s="52">
        <f>SUM(C19:C20)</f>
        <v>0</v>
      </c>
      <c r="D21" s="76">
        <f>mieś!$U4</f>
      </c>
      <c r="E21" s="49"/>
      <c r="F21" s="302"/>
      <c r="G21" s="51" t="s">
        <v>85</v>
      </c>
      <c r="H21" s="52">
        <f>SUM(H19:H20)</f>
        <v>0</v>
      </c>
      <c r="I21" s="79">
        <f>mieś!$U5</f>
      </c>
      <c r="K21" s="302"/>
      <c r="L21" s="51" t="s">
        <v>85</v>
      </c>
      <c r="M21" s="52">
        <f>SUM(M19:M20)</f>
        <v>0</v>
      </c>
      <c r="N21" s="76">
        <f>mieś!$U6</f>
      </c>
    </row>
    <row r="22" spans="1:14" s="50" customFormat="1" ht="16.5" customHeight="1">
      <c r="A22" s="302"/>
      <c r="B22" s="51" t="s">
        <v>71</v>
      </c>
      <c r="C22" s="74">
        <f>'Oceny I'!$AF$4</f>
        <v>0</v>
      </c>
      <c r="D22" s="75"/>
      <c r="E22" s="53"/>
      <c r="F22" s="302"/>
      <c r="G22" s="51" t="s">
        <v>71</v>
      </c>
      <c r="H22" s="74">
        <f>'Oceny I'!$AF$5</f>
        <v>0</v>
      </c>
      <c r="I22" s="78"/>
      <c r="K22" s="302"/>
      <c r="L22" s="51" t="s">
        <v>71</v>
      </c>
      <c r="M22" s="74">
        <f>'Oceny I'!$AF$6</f>
        <v>0</v>
      </c>
      <c r="N22" s="75"/>
    </row>
    <row r="23" spans="1:14" s="50" customFormat="1" ht="16.5" customHeight="1">
      <c r="A23" s="296" t="s">
        <v>87</v>
      </c>
      <c r="B23" s="51" t="s">
        <v>69</v>
      </c>
      <c r="C23" s="74">
        <f>'Oceny II'!$AD$4</f>
        <v>0</v>
      </c>
      <c r="D23" s="75"/>
      <c r="E23" s="53"/>
      <c r="F23" s="296" t="s">
        <v>87</v>
      </c>
      <c r="G23" s="51" t="s">
        <v>69</v>
      </c>
      <c r="H23" s="74">
        <f>'Oceny II'!$AD$5</f>
        <v>0</v>
      </c>
      <c r="I23" s="75"/>
      <c r="K23" s="296" t="s">
        <v>87</v>
      </c>
      <c r="L23" s="51" t="s">
        <v>69</v>
      </c>
      <c r="M23" s="74">
        <f>'Oceny II'!$AD$6</f>
        <v>0</v>
      </c>
      <c r="N23" s="75"/>
    </row>
    <row r="24" spans="1:14" s="50" customFormat="1" ht="16.5" customHeight="1">
      <c r="A24" s="297"/>
      <c r="B24" s="51" t="s">
        <v>70</v>
      </c>
      <c r="C24" s="74">
        <f>'Oceny II'!$AE$4</f>
        <v>0</v>
      </c>
      <c r="D24" s="75"/>
      <c r="E24" s="53"/>
      <c r="F24" s="297"/>
      <c r="G24" s="51" t="s">
        <v>70</v>
      </c>
      <c r="H24" s="74">
        <f>'Oceny II'!$AE$5</f>
        <v>0</v>
      </c>
      <c r="I24" s="75"/>
      <c r="K24" s="297"/>
      <c r="L24" s="51" t="s">
        <v>70</v>
      </c>
      <c r="M24" s="74">
        <f>'Oceny II'!$AE$6</f>
        <v>0</v>
      </c>
      <c r="N24" s="75"/>
    </row>
    <row r="25" spans="1:14" s="50" customFormat="1" ht="16.5" customHeight="1">
      <c r="A25" s="297"/>
      <c r="B25" s="51" t="s">
        <v>85</v>
      </c>
      <c r="C25" s="52">
        <f>SUM(C23:C24)</f>
        <v>0</v>
      </c>
      <c r="D25" s="76">
        <f>mieś!$AN4</f>
      </c>
      <c r="E25" s="53"/>
      <c r="F25" s="297"/>
      <c r="G25" s="51" t="s">
        <v>85</v>
      </c>
      <c r="H25" s="52">
        <f>SUM(H23:H24)</f>
        <v>0</v>
      </c>
      <c r="I25" s="76">
        <f>mieś!$AN5</f>
      </c>
      <c r="K25" s="297"/>
      <c r="L25" s="51" t="s">
        <v>85</v>
      </c>
      <c r="M25" s="52">
        <f>SUM(M23:M24)</f>
        <v>0</v>
      </c>
      <c r="N25" s="76">
        <f>mieś!$AN6</f>
      </c>
    </row>
    <row r="26" spans="1:14" s="50" customFormat="1" ht="16.5" customHeight="1">
      <c r="A26" s="298"/>
      <c r="B26" s="51" t="s">
        <v>71</v>
      </c>
      <c r="C26" s="74">
        <f>'Oceny II'!$AF$4</f>
        <v>0</v>
      </c>
      <c r="D26" s="75"/>
      <c r="E26" s="53"/>
      <c r="F26" s="298"/>
      <c r="G26" s="51" t="s">
        <v>71</v>
      </c>
      <c r="H26" s="74">
        <f>'Oceny II'!$AF$5</f>
        <v>0</v>
      </c>
      <c r="I26" s="75"/>
      <c r="K26" s="298"/>
      <c r="L26" s="51" t="s">
        <v>71</v>
      </c>
      <c r="M26" s="74">
        <f>'Oceny II'!$AF$6</f>
        <v>0</v>
      </c>
      <c r="N26" s="75"/>
    </row>
    <row r="27" spans="1:14" s="50" customFormat="1" ht="16.5" customHeight="1">
      <c r="A27" s="57"/>
      <c r="B27" s="54"/>
      <c r="C27" s="55"/>
      <c r="D27" s="55"/>
      <c r="E27" s="53"/>
      <c r="F27" s="57"/>
      <c r="G27" s="54"/>
      <c r="H27" s="55"/>
      <c r="I27" s="82"/>
      <c r="K27" s="57"/>
      <c r="L27" s="54"/>
      <c r="M27" s="55"/>
      <c r="N27" s="55"/>
    </row>
    <row r="28" spans="1:14" s="62" customFormat="1" ht="25.5" customHeight="1">
      <c r="A28" s="60">
        <f>Dane!A7</f>
        <v>4</v>
      </c>
      <c r="B28" s="287" t="str">
        <f>Dane!B7</f>
        <v>Nazwisko Imię</v>
      </c>
      <c r="C28" s="288"/>
      <c r="D28" s="289"/>
      <c r="E28" s="63"/>
      <c r="F28" s="60">
        <f>Dane!A8</f>
        <v>5</v>
      </c>
      <c r="G28" s="287" t="str">
        <f>Dane!B8</f>
        <v>Nazwisko Imię</v>
      </c>
      <c r="H28" s="288"/>
      <c r="I28" s="289"/>
      <c r="K28" s="60">
        <f>Dane!A9</f>
        <v>6</v>
      </c>
      <c r="L28" s="287" t="str">
        <f>Dane!B9</f>
        <v>Nazwisko Imię</v>
      </c>
      <c r="M28" s="288"/>
      <c r="N28" s="289"/>
    </row>
    <row r="29" spans="1:14" s="50" customFormat="1" ht="16.5" customHeight="1">
      <c r="A29" s="48">
        <v>1</v>
      </c>
      <c r="B29" s="51" t="str">
        <f>IF(Dane!$F$4="","",Dane!$F$4)</f>
        <v>Religia</v>
      </c>
      <c r="C29" s="285"/>
      <c r="D29" s="286"/>
      <c r="E29" s="49"/>
      <c r="F29" s="48">
        <v>1</v>
      </c>
      <c r="G29" s="51" t="str">
        <f>IF(Dane!$F$4="","",Dane!$F$4)</f>
        <v>Religia</v>
      </c>
      <c r="H29" s="285"/>
      <c r="I29" s="286"/>
      <c r="K29" s="48">
        <v>1</v>
      </c>
      <c r="L29" s="51" t="str">
        <f>IF(Dane!$F$4="","",Dane!$F$4)</f>
        <v>Religia</v>
      </c>
      <c r="M29" s="285"/>
      <c r="N29" s="286"/>
    </row>
    <row r="30" spans="1:14" s="50" customFormat="1" ht="16.5" customHeight="1">
      <c r="A30" s="48">
        <v>2</v>
      </c>
      <c r="B30" s="51" t="str">
        <f>IF(Dane!$F$5="","",Dane!$F$5)</f>
        <v>Język polski</v>
      </c>
      <c r="C30" s="285"/>
      <c r="D30" s="286"/>
      <c r="E30" s="49"/>
      <c r="F30" s="48">
        <v>2</v>
      </c>
      <c r="G30" s="51" t="str">
        <f>IF(Dane!$F$5="","",Dane!$F$5)</f>
        <v>Język polski</v>
      </c>
      <c r="H30" s="285"/>
      <c r="I30" s="286"/>
      <c r="K30" s="48">
        <v>2</v>
      </c>
      <c r="L30" s="51" t="str">
        <f>IF(Dane!$F$5="","",Dane!$F$5)</f>
        <v>Język polski</v>
      </c>
      <c r="M30" s="285"/>
      <c r="N30" s="286"/>
    </row>
    <row r="31" spans="1:14" s="50" customFormat="1" ht="16.5" customHeight="1">
      <c r="A31" s="48">
        <v>3</v>
      </c>
      <c r="B31" s="51" t="str">
        <f>IF(Dane!$B$7="","",Dane!$C$7)</f>
        <v>Język niemiecki</v>
      </c>
      <c r="C31" s="285"/>
      <c r="D31" s="286"/>
      <c r="E31" s="49"/>
      <c r="F31" s="48">
        <v>3</v>
      </c>
      <c r="G31" s="51">
        <f>IF(Dane!$B$8="","",Dane!$C$8)</f>
        <v>0</v>
      </c>
      <c r="H31" s="285"/>
      <c r="I31" s="286"/>
      <c r="K31" s="48">
        <v>3</v>
      </c>
      <c r="L31" s="51">
        <f>IF(Dane!$B$9="","",Dane!$C$9)</f>
        <v>0</v>
      </c>
      <c r="M31" s="285"/>
      <c r="N31" s="286"/>
    </row>
    <row r="32" spans="1:14" s="50" customFormat="1" ht="16.5" customHeight="1">
      <c r="A32" s="48">
        <v>4</v>
      </c>
      <c r="B32" s="51">
        <f>IF(Dane!$B$7="","",Dane!$D$7)</f>
        <v>0</v>
      </c>
      <c r="C32" s="285"/>
      <c r="D32" s="286"/>
      <c r="E32" s="49"/>
      <c r="F32" s="48">
        <v>4</v>
      </c>
      <c r="G32" s="51">
        <f>IF(Dane!$B$8="","",Dane!$D$8)</f>
        <v>0</v>
      </c>
      <c r="H32" s="285"/>
      <c r="I32" s="286"/>
      <c r="K32" s="48">
        <v>4</v>
      </c>
      <c r="L32" s="51">
        <f>IF(Dane!$B$9="","",Dane!$D$9)</f>
        <v>0</v>
      </c>
      <c r="M32" s="285"/>
      <c r="N32" s="286"/>
    </row>
    <row r="33" spans="1:14" s="50" customFormat="1" ht="16.5" customHeight="1">
      <c r="A33" s="48">
        <v>5</v>
      </c>
      <c r="B33" s="51" t="str">
        <f>IF(Dane!$F$10="","",Dane!$F$10)</f>
        <v>Matematyka</v>
      </c>
      <c r="C33" s="285"/>
      <c r="D33" s="286"/>
      <c r="E33" s="49"/>
      <c r="F33" s="48">
        <v>5</v>
      </c>
      <c r="G33" s="51" t="str">
        <f>IF(Dane!$F$10="","",Dane!$F$10)</f>
        <v>Matematyka</v>
      </c>
      <c r="H33" s="285"/>
      <c r="I33" s="286"/>
      <c r="K33" s="48">
        <v>5</v>
      </c>
      <c r="L33" s="51" t="str">
        <f>IF(Dane!$F$10="","",Dane!$F$10)</f>
        <v>Matematyka</v>
      </c>
      <c r="M33" s="285"/>
      <c r="N33" s="286"/>
    </row>
    <row r="34" spans="1:14" s="50" customFormat="1" ht="16.5" customHeight="1">
      <c r="A34" s="48">
        <v>6</v>
      </c>
      <c r="B34" s="51" t="str">
        <f>IF(Dane!$F$11="","",Dane!$F$11)</f>
        <v>Fizyka</v>
      </c>
      <c r="C34" s="285"/>
      <c r="D34" s="286"/>
      <c r="E34" s="49"/>
      <c r="F34" s="48">
        <v>6</v>
      </c>
      <c r="G34" s="51" t="str">
        <f>IF(Dane!$F$11="","",Dane!$F$11)</f>
        <v>Fizyka</v>
      </c>
      <c r="H34" s="285"/>
      <c r="I34" s="286"/>
      <c r="K34" s="48">
        <v>6</v>
      </c>
      <c r="L34" s="51" t="str">
        <f>IF(Dane!$F$11="","",Dane!$F$11)</f>
        <v>Fizyka</v>
      </c>
      <c r="M34" s="285"/>
      <c r="N34" s="286"/>
    </row>
    <row r="35" spans="1:14" s="50" customFormat="1" ht="16.5" customHeight="1">
      <c r="A35" s="48">
        <v>7</v>
      </c>
      <c r="B35" s="51" t="str">
        <f>IF(Dane!$F$12="","",Dane!$F$12)</f>
        <v>Chemia</v>
      </c>
      <c r="C35" s="285"/>
      <c r="D35" s="286"/>
      <c r="E35" s="49"/>
      <c r="F35" s="48">
        <v>7</v>
      </c>
      <c r="G35" s="51" t="str">
        <f>IF(Dane!$F$12="","",Dane!$F$12)</f>
        <v>Chemia</v>
      </c>
      <c r="H35" s="285"/>
      <c r="I35" s="286"/>
      <c r="K35" s="48">
        <v>7</v>
      </c>
      <c r="L35" s="51" t="str">
        <f>IF(Dane!$F$12="","",Dane!$F$12)</f>
        <v>Chemia</v>
      </c>
      <c r="M35" s="285"/>
      <c r="N35" s="286"/>
    </row>
    <row r="36" spans="1:14" s="50" customFormat="1" ht="16.5" customHeight="1">
      <c r="A36" s="48">
        <v>8</v>
      </c>
      <c r="B36" s="51" t="str">
        <f>IF(Dane!$F$13="","",Dane!$F$13)</f>
        <v>Geografia</v>
      </c>
      <c r="C36" s="285"/>
      <c r="D36" s="286"/>
      <c r="E36" s="49"/>
      <c r="F36" s="48">
        <v>8</v>
      </c>
      <c r="G36" s="51" t="str">
        <f>IF(Dane!$F$13="","",Dane!$F$13)</f>
        <v>Geografia</v>
      </c>
      <c r="H36" s="285"/>
      <c r="I36" s="286"/>
      <c r="K36" s="48">
        <v>8</v>
      </c>
      <c r="L36" s="51" t="str">
        <f>IF(Dane!$F$13="","",Dane!$F$13)</f>
        <v>Geografia</v>
      </c>
      <c r="M36" s="285"/>
      <c r="N36" s="286"/>
    </row>
    <row r="37" spans="1:14" s="50" customFormat="1" ht="16.5" customHeight="1">
      <c r="A37" s="48">
        <v>9</v>
      </c>
      <c r="B37" s="51" t="str">
        <f>IF(Dane!$F$14="","",Dane!$F$14)</f>
        <v>Historia</v>
      </c>
      <c r="C37" s="285"/>
      <c r="D37" s="286"/>
      <c r="E37" s="49"/>
      <c r="F37" s="48">
        <v>9</v>
      </c>
      <c r="G37" s="51" t="str">
        <f>IF(Dane!$F$14="","",Dane!$F$14)</f>
        <v>Historia</v>
      </c>
      <c r="H37" s="285"/>
      <c r="I37" s="286"/>
      <c r="K37" s="48">
        <v>9</v>
      </c>
      <c r="L37" s="51" t="str">
        <f>IF(Dane!$F$14="","",Dane!$F$14)</f>
        <v>Historia</v>
      </c>
      <c r="M37" s="285"/>
      <c r="N37" s="286"/>
    </row>
    <row r="38" spans="1:14" s="50" customFormat="1" ht="16.5" customHeight="1">
      <c r="A38" s="48">
        <v>10</v>
      </c>
      <c r="B38" s="51" t="str">
        <f>IF(Dane!$F$15="","",Dane!$F$15)</f>
        <v>W-F</v>
      </c>
      <c r="C38" s="285"/>
      <c r="D38" s="286"/>
      <c r="E38" s="49"/>
      <c r="F38" s="48">
        <v>10</v>
      </c>
      <c r="G38" s="51" t="str">
        <f>IF(Dane!$F$15="","",Dane!$F$15)</f>
        <v>W-F</v>
      </c>
      <c r="H38" s="285"/>
      <c r="I38" s="286"/>
      <c r="K38" s="48">
        <v>10</v>
      </c>
      <c r="L38" s="51" t="str">
        <f>IF(Dane!$F$15="","",Dane!$F$15)</f>
        <v>W-F</v>
      </c>
      <c r="M38" s="285"/>
      <c r="N38" s="286"/>
    </row>
    <row r="39" spans="1:14" s="50" customFormat="1" ht="16.5" customHeight="1">
      <c r="A39" s="48">
        <v>11</v>
      </c>
      <c r="B39" s="51" t="str">
        <f>IF(Dane!$F$16="","",Dane!$F$16)</f>
        <v>Podstawy. przeds.</v>
      </c>
      <c r="C39" s="285"/>
      <c r="D39" s="286"/>
      <c r="E39" s="49"/>
      <c r="F39" s="48">
        <v>11</v>
      </c>
      <c r="G39" s="51" t="str">
        <f>IF(Dane!$F$16="","",Dane!$F$16)</f>
        <v>Podstawy. przeds.</v>
      </c>
      <c r="H39" s="285"/>
      <c r="I39" s="286"/>
      <c r="K39" s="48">
        <v>11</v>
      </c>
      <c r="L39" s="51" t="str">
        <f>IF(Dane!$F$16="","",Dane!$F$16)</f>
        <v>Podstawy. przeds.</v>
      </c>
      <c r="M39" s="285"/>
      <c r="N39" s="286"/>
    </row>
    <row r="40" spans="1:14" s="50" customFormat="1" ht="16.5" customHeight="1">
      <c r="A40" s="48">
        <v>12</v>
      </c>
      <c r="B40" s="51" t="str">
        <f>IF(Dane!$F$17="","",Dane!$F$17)</f>
        <v>Funkcj. przed. w. w.</v>
      </c>
      <c r="C40" s="285"/>
      <c r="D40" s="286"/>
      <c r="E40" s="49"/>
      <c r="F40" s="48">
        <v>12</v>
      </c>
      <c r="G40" s="51" t="str">
        <f>IF(Dane!$F$17="","",Dane!$F$17)</f>
        <v>Funkcj. przed. w. w.</v>
      </c>
      <c r="H40" s="285"/>
      <c r="I40" s="286"/>
      <c r="K40" s="48">
        <v>12</v>
      </c>
      <c r="L40" s="51" t="str">
        <f>IF(Dane!$F$17="","",Dane!$F$17)</f>
        <v>Funkcj. przed. w. w.</v>
      </c>
      <c r="M40" s="285"/>
      <c r="N40" s="286"/>
    </row>
    <row r="41" spans="1:14" s="50" customFormat="1" ht="16.5" customHeight="1">
      <c r="A41" s="48">
        <v>13</v>
      </c>
      <c r="B41" s="51" t="str">
        <f>IF(Dane!$F$18="","",Dane!$F$18)</f>
        <v>Praca biurowa</v>
      </c>
      <c r="C41" s="285"/>
      <c r="D41" s="286"/>
      <c r="E41" s="49"/>
      <c r="F41" s="48">
        <v>13</v>
      </c>
      <c r="G41" s="51" t="str">
        <f>IF(Dane!$F$18="","",Dane!$F$18)</f>
        <v>Praca biurowa</v>
      </c>
      <c r="H41" s="285"/>
      <c r="I41" s="286"/>
      <c r="K41" s="48">
        <v>13</v>
      </c>
      <c r="L41" s="51" t="str">
        <f>IF(Dane!$F$18="","",Dane!$F$18)</f>
        <v>Praca biurowa</v>
      </c>
      <c r="M41" s="285"/>
      <c r="N41" s="286"/>
    </row>
    <row r="42" spans="1:14" s="50" customFormat="1" ht="16.5" customHeight="1">
      <c r="A42" s="48">
        <v>14</v>
      </c>
      <c r="B42" s="51">
        <f>IF(Dane!$F$19="","",Dane!$F$19)</f>
      </c>
      <c r="C42" s="285"/>
      <c r="D42" s="286"/>
      <c r="E42" s="49"/>
      <c r="F42" s="48">
        <v>14</v>
      </c>
      <c r="G42" s="51">
        <f>IF(Dane!$F$19="","",Dane!$F$19)</f>
      </c>
      <c r="H42" s="285"/>
      <c r="I42" s="286"/>
      <c r="K42" s="48">
        <v>14</v>
      </c>
      <c r="L42" s="51">
        <f>IF(Dane!$F$19="","",Dane!$F$19)</f>
      </c>
      <c r="M42" s="285"/>
      <c r="N42" s="286"/>
    </row>
    <row r="43" spans="1:14" s="50" customFormat="1" ht="16.5" customHeight="1">
      <c r="A43" s="48">
        <v>15</v>
      </c>
      <c r="B43" s="51">
        <f>IF(Dane!$F$20="","",Dane!$F$20)</f>
      </c>
      <c r="C43" s="285"/>
      <c r="D43" s="286"/>
      <c r="E43" s="49"/>
      <c r="F43" s="48">
        <v>15</v>
      </c>
      <c r="G43" s="51">
        <f>IF(Dane!$F$20="","",Dane!$F$20)</f>
      </c>
      <c r="H43" s="285"/>
      <c r="I43" s="286"/>
      <c r="K43" s="48">
        <v>15</v>
      </c>
      <c r="L43" s="51">
        <f>IF(Dane!$F$20="","",Dane!$F$20)</f>
      </c>
      <c r="M43" s="285"/>
      <c r="N43" s="286"/>
    </row>
    <row r="44" spans="1:14" s="50" customFormat="1" ht="16.5" customHeight="1">
      <c r="A44" s="48">
        <v>16</v>
      </c>
      <c r="B44" s="51">
        <f>IF(Dane!$F$21="","",Dane!$F$21)</f>
      </c>
      <c r="C44" s="285"/>
      <c r="D44" s="286"/>
      <c r="E44" s="49"/>
      <c r="F44" s="48">
        <v>16</v>
      </c>
      <c r="G44" s="51">
        <f>IF(Dane!$F$21="","",Dane!$F$21)</f>
      </c>
      <c r="H44" s="285"/>
      <c r="I44" s="286"/>
      <c r="K44" s="48">
        <v>16</v>
      </c>
      <c r="L44" s="51">
        <f>IF(Dane!$F$21="","",Dane!$F$21)</f>
      </c>
      <c r="M44" s="285"/>
      <c r="N44" s="286"/>
    </row>
    <row r="45" spans="1:14" s="50" customFormat="1" ht="16.5" customHeight="1">
      <c r="A45" s="48">
        <v>17</v>
      </c>
      <c r="B45" s="51">
        <f>IF(Dane!$F$22="","",Dane!$F$22)</f>
      </c>
      <c r="C45" s="285"/>
      <c r="D45" s="286"/>
      <c r="E45" s="49"/>
      <c r="F45" s="48">
        <v>17</v>
      </c>
      <c r="G45" s="51">
        <f>IF(Dane!$F$22="","",Dane!$F$22)</f>
      </c>
      <c r="H45" s="285"/>
      <c r="I45" s="286"/>
      <c r="K45" s="48">
        <v>17</v>
      </c>
      <c r="L45" s="51">
        <f>IF(Dane!$F$22="","",Dane!$F$22)</f>
      </c>
      <c r="M45" s="285"/>
      <c r="N45" s="286"/>
    </row>
    <row r="46" spans="1:14" s="50" customFormat="1" ht="16.5" customHeight="1">
      <c r="A46" s="302" t="s">
        <v>86</v>
      </c>
      <c r="B46" s="51" t="s">
        <v>69</v>
      </c>
      <c r="C46" s="74">
        <f>'Oceny I'!$AD$7</f>
        <v>0</v>
      </c>
      <c r="D46" s="75"/>
      <c r="E46" s="49"/>
      <c r="F46" s="302" t="s">
        <v>86</v>
      </c>
      <c r="G46" s="51" t="s">
        <v>69</v>
      </c>
      <c r="H46" s="74">
        <f>'Oceny I'!$AD$8</f>
        <v>0</v>
      </c>
      <c r="I46" s="78"/>
      <c r="K46" s="302" t="s">
        <v>86</v>
      </c>
      <c r="L46" s="51" t="s">
        <v>69</v>
      </c>
      <c r="M46" s="74">
        <f>'Oceny I'!$AD$9</f>
        <v>0</v>
      </c>
      <c r="N46" s="75"/>
    </row>
    <row r="47" spans="1:14" s="50" customFormat="1" ht="16.5" customHeight="1">
      <c r="A47" s="302"/>
      <c r="B47" s="51" t="s">
        <v>70</v>
      </c>
      <c r="C47" s="74">
        <f>'Oceny I'!$AE$7</f>
        <v>0</v>
      </c>
      <c r="D47" s="75"/>
      <c r="E47" s="49"/>
      <c r="F47" s="302"/>
      <c r="G47" s="51" t="s">
        <v>70</v>
      </c>
      <c r="H47" s="74">
        <f>'Oceny I'!$AE$8</f>
        <v>0</v>
      </c>
      <c r="I47" s="78"/>
      <c r="K47" s="302"/>
      <c r="L47" s="51" t="s">
        <v>70</v>
      </c>
      <c r="M47" s="74">
        <f>'Oceny I'!$AE$9</f>
        <v>0</v>
      </c>
      <c r="N47" s="75"/>
    </row>
    <row r="48" spans="1:14" s="50" customFormat="1" ht="16.5" customHeight="1">
      <c r="A48" s="302"/>
      <c r="B48" s="51" t="s">
        <v>85</v>
      </c>
      <c r="C48" s="52">
        <f>SUM(C46:C47)</f>
        <v>0</v>
      </c>
      <c r="D48" s="76">
        <f>mieś!$U7</f>
      </c>
      <c r="E48" s="49"/>
      <c r="F48" s="302"/>
      <c r="G48" s="51" t="s">
        <v>85</v>
      </c>
      <c r="H48" s="52">
        <f>SUM(H46:H47)</f>
        <v>0</v>
      </c>
      <c r="I48" s="76">
        <f>mieś!$U8</f>
      </c>
      <c r="K48" s="302"/>
      <c r="L48" s="51" t="s">
        <v>85</v>
      </c>
      <c r="M48" s="52">
        <f>SUM(M46:M47)</f>
        <v>0</v>
      </c>
      <c r="N48" s="76">
        <f>mieś!$U9</f>
      </c>
    </row>
    <row r="49" spans="1:14" s="50" customFormat="1" ht="16.5" customHeight="1">
      <c r="A49" s="302"/>
      <c r="B49" s="51" t="s">
        <v>71</v>
      </c>
      <c r="C49" s="74">
        <f>'Oceny II'!$AF$7</f>
        <v>0</v>
      </c>
      <c r="D49" s="75"/>
      <c r="E49" s="49"/>
      <c r="F49" s="302"/>
      <c r="G49" s="51" t="s">
        <v>71</v>
      </c>
      <c r="H49" s="74">
        <f>'Oceny I'!$AF$8</f>
        <v>0</v>
      </c>
      <c r="I49" s="78"/>
      <c r="K49" s="302"/>
      <c r="L49" s="51" t="s">
        <v>71</v>
      </c>
      <c r="M49" s="74">
        <f>'Oceny I'!$AF$9</f>
        <v>0</v>
      </c>
      <c r="N49" s="75"/>
    </row>
    <row r="50" spans="1:14" s="50" customFormat="1" ht="16.5" customHeight="1">
      <c r="A50" s="296" t="s">
        <v>87</v>
      </c>
      <c r="B50" s="51" t="s">
        <v>69</v>
      </c>
      <c r="C50" s="74">
        <f>'Oceny II'!$AD$7</f>
        <v>0</v>
      </c>
      <c r="D50" s="75"/>
      <c r="E50" s="53"/>
      <c r="F50" s="296" t="s">
        <v>87</v>
      </c>
      <c r="G50" s="51" t="s">
        <v>69</v>
      </c>
      <c r="H50" s="74">
        <f>'Oceny II'!$AD$8</f>
        <v>0</v>
      </c>
      <c r="I50" s="75"/>
      <c r="K50" s="296" t="s">
        <v>87</v>
      </c>
      <c r="L50" s="51" t="s">
        <v>69</v>
      </c>
      <c r="M50" s="74">
        <f>'Oceny II'!$AD$9</f>
        <v>0</v>
      </c>
      <c r="N50" s="75"/>
    </row>
    <row r="51" spans="1:14" s="50" customFormat="1" ht="16.5" customHeight="1">
      <c r="A51" s="297"/>
      <c r="B51" s="51" t="s">
        <v>70</v>
      </c>
      <c r="C51" s="74">
        <f>'Oceny II'!$AE$7</f>
        <v>0</v>
      </c>
      <c r="D51" s="75"/>
      <c r="E51" s="53"/>
      <c r="F51" s="297"/>
      <c r="G51" s="51" t="s">
        <v>70</v>
      </c>
      <c r="H51" s="74">
        <f>'Oceny II'!$AE$8</f>
        <v>0</v>
      </c>
      <c r="I51" s="75"/>
      <c r="K51" s="297"/>
      <c r="L51" s="51" t="s">
        <v>70</v>
      </c>
      <c r="M51" s="74">
        <f>'Oceny II'!$AE$9</f>
        <v>0</v>
      </c>
      <c r="N51" s="75"/>
    </row>
    <row r="52" spans="1:14" s="50" customFormat="1" ht="16.5" customHeight="1">
      <c r="A52" s="297"/>
      <c r="B52" s="51" t="s">
        <v>85</v>
      </c>
      <c r="C52" s="52">
        <f>SUM(C50:C51)</f>
        <v>0</v>
      </c>
      <c r="D52" s="76">
        <f>mieś!$AN7</f>
      </c>
      <c r="E52" s="53"/>
      <c r="F52" s="297"/>
      <c r="G52" s="51" t="s">
        <v>85</v>
      </c>
      <c r="H52" s="52">
        <f>SUM(H50:H51)</f>
        <v>0</v>
      </c>
      <c r="I52" s="76">
        <f>mieś!$AN8</f>
      </c>
      <c r="K52" s="297"/>
      <c r="L52" s="51" t="s">
        <v>85</v>
      </c>
      <c r="M52" s="52">
        <f>SUM(M50:M51)</f>
        <v>0</v>
      </c>
      <c r="N52" s="76">
        <f>mieś!$AN9</f>
      </c>
    </row>
    <row r="53" spans="1:14" s="50" customFormat="1" ht="16.5" customHeight="1">
      <c r="A53" s="298"/>
      <c r="B53" s="51" t="s">
        <v>71</v>
      </c>
      <c r="C53" s="74">
        <f>'Oceny II'!$AF$7</f>
        <v>0</v>
      </c>
      <c r="D53" s="75"/>
      <c r="E53" s="53"/>
      <c r="F53" s="298"/>
      <c r="G53" s="51" t="s">
        <v>71</v>
      </c>
      <c r="H53" s="74">
        <f>'Oceny II'!$AF$8</f>
        <v>0</v>
      </c>
      <c r="I53" s="75"/>
      <c r="K53" s="298"/>
      <c r="L53" s="51" t="s">
        <v>71</v>
      </c>
      <c r="M53" s="74">
        <f>'Oceny II'!$AF$9</f>
        <v>0</v>
      </c>
      <c r="N53" s="75"/>
    </row>
    <row r="54" spans="1:14" s="82" customFormat="1" ht="16.5" customHeight="1">
      <c r="A54" s="57"/>
      <c r="B54" s="83"/>
      <c r="C54" s="84"/>
      <c r="D54" s="84"/>
      <c r="E54" s="53"/>
      <c r="F54" s="57"/>
      <c r="G54" s="83"/>
      <c r="H54" s="84"/>
      <c r="I54" s="85"/>
      <c r="K54" s="57"/>
      <c r="L54" s="83"/>
      <c r="M54" s="84"/>
      <c r="N54" s="84"/>
    </row>
    <row r="55" spans="1:14" s="62" customFormat="1" ht="25.5" customHeight="1">
      <c r="A55" s="60">
        <f>Dane!A10</f>
        <v>7</v>
      </c>
      <c r="B55" s="287" t="str">
        <f>Dane!B10</f>
        <v>Nazwisko Imię</v>
      </c>
      <c r="C55" s="288"/>
      <c r="D55" s="289"/>
      <c r="E55" s="61"/>
      <c r="F55" s="60">
        <f>Dane!A11</f>
        <v>8</v>
      </c>
      <c r="G55" s="287" t="str">
        <f>Dane!B11</f>
        <v>Nazwisko Imię</v>
      </c>
      <c r="H55" s="288"/>
      <c r="I55" s="289"/>
      <c r="K55" s="60">
        <f>Dane!A12</f>
        <v>9</v>
      </c>
      <c r="L55" s="287" t="str">
        <f>Dane!B12</f>
        <v>Nazwisko Imię</v>
      </c>
      <c r="M55" s="288"/>
      <c r="N55" s="289"/>
    </row>
    <row r="56" spans="1:14" s="50" customFormat="1" ht="16.5" customHeight="1">
      <c r="A56" s="48">
        <v>1</v>
      </c>
      <c r="B56" s="51" t="str">
        <f>IF(Dane!$F$4="","",Dane!$F$4)</f>
        <v>Religia</v>
      </c>
      <c r="C56" s="285"/>
      <c r="D56" s="286"/>
      <c r="E56" s="49"/>
      <c r="F56" s="48">
        <v>1</v>
      </c>
      <c r="G56" s="51" t="str">
        <f>IF(Dane!$F$4="","",Dane!$F$4)</f>
        <v>Religia</v>
      </c>
      <c r="H56" s="285"/>
      <c r="I56" s="286"/>
      <c r="K56" s="48">
        <v>1</v>
      </c>
      <c r="L56" s="51" t="str">
        <f>IF(Dane!$F$4="","",Dane!$F$4)</f>
        <v>Religia</v>
      </c>
      <c r="M56" s="285"/>
      <c r="N56" s="286"/>
    </row>
    <row r="57" spans="1:14" s="50" customFormat="1" ht="16.5" customHeight="1">
      <c r="A57" s="48">
        <v>2</v>
      </c>
      <c r="B57" s="51" t="str">
        <f>IF(Dane!$F$5="","",Dane!$F$5)</f>
        <v>Język polski</v>
      </c>
      <c r="C57" s="285"/>
      <c r="D57" s="286"/>
      <c r="E57" s="49"/>
      <c r="F57" s="48">
        <v>2</v>
      </c>
      <c r="G57" s="51" t="str">
        <f>IF(Dane!$F$5="","",Dane!$F$5)</f>
        <v>Język polski</v>
      </c>
      <c r="H57" s="285"/>
      <c r="I57" s="286"/>
      <c r="K57" s="48">
        <v>2</v>
      </c>
      <c r="L57" s="51" t="str">
        <f>IF(Dane!$F$5="","",Dane!$F$5)</f>
        <v>Język polski</v>
      </c>
      <c r="M57" s="285"/>
      <c r="N57" s="286"/>
    </row>
    <row r="58" spans="1:14" s="50" customFormat="1" ht="16.5" customHeight="1">
      <c r="A58" s="48">
        <v>3</v>
      </c>
      <c r="B58" s="51" t="str">
        <f>IF(Dane!$B$10="","",Dane!$C$10)</f>
        <v>Język angielski</v>
      </c>
      <c r="C58" s="285"/>
      <c r="D58" s="286"/>
      <c r="E58" s="49"/>
      <c r="F58" s="48">
        <v>3</v>
      </c>
      <c r="G58" s="51" t="str">
        <f>IF(Dane!$B$11="","",Dane!$C$11)</f>
        <v>Język niemiecki</v>
      </c>
      <c r="H58" s="285"/>
      <c r="I58" s="286"/>
      <c r="K58" s="48">
        <v>3</v>
      </c>
      <c r="L58" s="51">
        <f>IF(Dane!$B$12="","",Dane!$C$12)</f>
        <v>0</v>
      </c>
      <c r="M58" s="285"/>
      <c r="N58" s="286"/>
    </row>
    <row r="59" spans="1:14" s="50" customFormat="1" ht="16.5" customHeight="1">
      <c r="A59" s="48">
        <v>4</v>
      </c>
      <c r="B59" s="51" t="str">
        <f>IF(Dane!$B$10="","",Dane!$D$10)</f>
        <v>Język francuski</v>
      </c>
      <c r="C59" s="285"/>
      <c r="D59" s="286"/>
      <c r="E59" s="49"/>
      <c r="F59" s="48">
        <v>4</v>
      </c>
      <c r="G59" s="51">
        <f>IF(Dane!$B$11="","",Dane!$D$11)</f>
        <v>0</v>
      </c>
      <c r="H59" s="285"/>
      <c r="I59" s="286"/>
      <c r="K59" s="48">
        <v>4</v>
      </c>
      <c r="L59" s="51">
        <f>IF(Dane!$B$12="","",Dane!$D$12)</f>
        <v>0</v>
      </c>
      <c r="M59" s="285"/>
      <c r="N59" s="286"/>
    </row>
    <row r="60" spans="1:14" s="50" customFormat="1" ht="16.5" customHeight="1">
      <c r="A60" s="48">
        <v>5</v>
      </c>
      <c r="B60" s="51" t="str">
        <f>IF(Dane!$F$10="","",Dane!$F$10)</f>
        <v>Matematyka</v>
      </c>
      <c r="C60" s="285"/>
      <c r="D60" s="286"/>
      <c r="E60" s="49"/>
      <c r="F60" s="48">
        <v>5</v>
      </c>
      <c r="G60" s="51" t="str">
        <f>IF(Dane!$F$10="","",Dane!$F$10)</f>
        <v>Matematyka</v>
      </c>
      <c r="H60" s="285"/>
      <c r="I60" s="286"/>
      <c r="K60" s="48">
        <v>5</v>
      </c>
      <c r="L60" s="51" t="str">
        <f>IF(Dane!$F$10="","",Dane!$F$10)</f>
        <v>Matematyka</v>
      </c>
      <c r="M60" s="285"/>
      <c r="N60" s="286"/>
    </row>
    <row r="61" spans="1:14" s="50" customFormat="1" ht="16.5" customHeight="1">
      <c r="A61" s="48">
        <v>6</v>
      </c>
      <c r="B61" s="51" t="str">
        <f>IF(Dane!$F$11="","",Dane!$F$11)</f>
        <v>Fizyka</v>
      </c>
      <c r="C61" s="285"/>
      <c r="D61" s="286"/>
      <c r="E61" s="49"/>
      <c r="F61" s="48">
        <v>6</v>
      </c>
      <c r="G61" s="51" t="str">
        <f>IF(Dane!$F$11="","",Dane!$F$11)</f>
        <v>Fizyka</v>
      </c>
      <c r="H61" s="285"/>
      <c r="I61" s="286"/>
      <c r="K61" s="48">
        <v>6</v>
      </c>
      <c r="L61" s="51" t="str">
        <f>IF(Dane!$F$11="","",Dane!$F$11)</f>
        <v>Fizyka</v>
      </c>
      <c r="M61" s="285"/>
      <c r="N61" s="286"/>
    </row>
    <row r="62" spans="1:14" s="50" customFormat="1" ht="16.5" customHeight="1">
      <c r="A62" s="48">
        <v>7</v>
      </c>
      <c r="B62" s="51" t="str">
        <f>IF(Dane!$F$12="","",Dane!$F$12)</f>
        <v>Chemia</v>
      </c>
      <c r="C62" s="285"/>
      <c r="D62" s="286"/>
      <c r="E62" s="49"/>
      <c r="F62" s="48">
        <v>7</v>
      </c>
      <c r="G62" s="51" t="str">
        <f>IF(Dane!$F$12="","",Dane!$F$12)</f>
        <v>Chemia</v>
      </c>
      <c r="H62" s="285"/>
      <c r="I62" s="286"/>
      <c r="K62" s="48">
        <v>7</v>
      </c>
      <c r="L62" s="51" t="str">
        <f>IF(Dane!$F$12="","",Dane!$F$12)</f>
        <v>Chemia</v>
      </c>
      <c r="M62" s="285"/>
      <c r="N62" s="286"/>
    </row>
    <row r="63" spans="1:14" s="50" customFormat="1" ht="16.5" customHeight="1">
      <c r="A63" s="48">
        <v>8</v>
      </c>
      <c r="B63" s="51" t="str">
        <f>IF(Dane!$F$13="","",Dane!$F$13)</f>
        <v>Geografia</v>
      </c>
      <c r="C63" s="285"/>
      <c r="D63" s="286"/>
      <c r="E63" s="49"/>
      <c r="F63" s="48">
        <v>8</v>
      </c>
      <c r="G63" s="51" t="str">
        <f>IF(Dane!$F$13="","",Dane!$F$13)</f>
        <v>Geografia</v>
      </c>
      <c r="H63" s="285"/>
      <c r="I63" s="286"/>
      <c r="K63" s="48">
        <v>8</v>
      </c>
      <c r="L63" s="51" t="str">
        <f>IF(Dane!$F$13="","",Dane!$F$13)</f>
        <v>Geografia</v>
      </c>
      <c r="M63" s="285"/>
      <c r="N63" s="286"/>
    </row>
    <row r="64" spans="1:14" s="50" customFormat="1" ht="16.5" customHeight="1">
      <c r="A64" s="48">
        <v>9</v>
      </c>
      <c r="B64" s="51" t="str">
        <f>IF(Dane!$F$14="","",Dane!$F$14)</f>
        <v>Historia</v>
      </c>
      <c r="C64" s="285"/>
      <c r="D64" s="286"/>
      <c r="E64" s="49"/>
      <c r="F64" s="48">
        <v>9</v>
      </c>
      <c r="G64" s="51" t="str">
        <f>IF(Dane!$F$14="","",Dane!$F$14)</f>
        <v>Historia</v>
      </c>
      <c r="H64" s="285"/>
      <c r="I64" s="286"/>
      <c r="K64" s="48">
        <v>9</v>
      </c>
      <c r="L64" s="51" t="str">
        <f>IF(Dane!$F$14="","",Dane!$F$14)</f>
        <v>Historia</v>
      </c>
      <c r="M64" s="285"/>
      <c r="N64" s="286"/>
    </row>
    <row r="65" spans="1:14" s="50" customFormat="1" ht="16.5" customHeight="1">
      <c r="A65" s="48">
        <v>10</v>
      </c>
      <c r="B65" s="51" t="str">
        <f>IF(Dane!$F$15="","",Dane!$F$15)</f>
        <v>W-F</v>
      </c>
      <c r="C65" s="285"/>
      <c r="D65" s="286"/>
      <c r="E65" s="49"/>
      <c r="F65" s="48">
        <v>10</v>
      </c>
      <c r="G65" s="51" t="str">
        <f>IF(Dane!$F$15="","",Dane!$F$15)</f>
        <v>W-F</v>
      </c>
      <c r="H65" s="285"/>
      <c r="I65" s="286"/>
      <c r="K65" s="48">
        <v>10</v>
      </c>
      <c r="L65" s="51" t="str">
        <f>IF(Dane!$F$15="","",Dane!$F$15)</f>
        <v>W-F</v>
      </c>
      <c r="M65" s="285"/>
      <c r="N65" s="286"/>
    </row>
    <row r="66" spans="1:14" s="50" customFormat="1" ht="16.5" customHeight="1">
      <c r="A66" s="48">
        <v>11</v>
      </c>
      <c r="B66" s="51" t="str">
        <f>IF(Dane!$F$16="","",Dane!$F$16)</f>
        <v>Podstawy. przeds.</v>
      </c>
      <c r="C66" s="285"/>
      <c r="D66" s="286"/>
      <c r="E66" s="49"/>
      <c r="F66" s="48">
        <v>11</v>
      </c>
      <c r="G66" s="51" t="str">
        <f>IF(Dane!$F$16="","",Dane!$F$16)</f>
        <v>Podstawy. przeds.</v>
      </c>
      <c r="H66" s="285"/>
      <c r="I66" s="286"/>
      <c r="K66" s="48">
        <v>11</v>
      </c>
      <c r="L66" s="51" t="str">
        <f>IF(Dane!$F$16="","",Dane!$F$16)</f>
        <v>Podstawy. przeds.</v>
      </c>
      <c r="M66" s="285"/>
      <c r="N66" s="286"/>
    </row>
    <row r="67" spans="1:14" s="50" customFormat="1" ht="16.5" customHeight="1">
      <c r="A67" s="48">
        <v>12</v>
      </c>
      <c r="B67" s="51" t="str">
        <f>IF(Dane!$F$17="","",Dane!$F$17)</f>
        <v>Funkcj. przed. w. w.</v>
      </c>
      <c r="C67" s="285"/>
      <c r="D67" s="286"/>
      <c r="E67" s="49"/>
      <c r="F67" s="48">
        <v>12</v>
      </c>
      <c r="G67" s="51" t="str">
        <f>IF(Dane!$F$17="","",Dane!$F$17)</f>
        <v>Funkcj. przed. w. w.</v>
      </c>
      <c r="H67" s="285"/>
      <c r="I67" s="286"/>
      <c r="K67" s="48">
        <v>12</v>
      </c>
      <c r="L67" s="51" t="str">
        <f>IF(Dane!$F$17="","",Dane!$F$17)</f>
        <v>Funkcj. przed. w. w.</v>
      </c>
      <c r="M67" s="285"/>
      <c r="N67" s="286"/>
    </row>
    <row r="68" spans="1:14" s="50" customFormat="1" ht="16.5" customHeight="1">
      <c r="A68" s="48">
        <v>13</v>
      </c>
      <c r="B68" s="51" t="str">
        <f>IF(Dane!$F$18="","",Dane!$F$18)</f>
        <v>Praca biurowa</v>
      </c>
      <c r="C68" s="285"/>
      <c r="D68" s="286"/>
      <c r="E68" s="49"/>
      <c r="F68" s="48">
        <v>13</v>
      </c>
      <c r="G68" s="51" t="str">
        <f>IF(Dane!$F$18="","",Dane!$F$18)</f>
        <v>Praca biurowa</v>
      </c>
      <c r="H68" s="285"/>
      <c r="I68" s="286"/>
      <c r="K68" s="48">
        <v>13</v>
      </c>
      <c r="L68" s="51" t="str">
        <f>IF(Dane!$F$18="","",Dane!$F$18)</f>
        <v>Praca biurowa</v>
      </c>
      <c r="M68" s="285"/>
      <c r="N68" s="286"/>
    </row>
    <row r="69" spans="1:14" s="50" customFormat="1" ht="16.5" customHeight="1">
      <c r="A69" s="48">
        <v>14</v>
      </c>
      <c r="B69" s="51">
        <f>IF(Dane!$F$19="","",Dane!$F$19)</f>
      </c>
      <c r="C69" s="285"/>
      <c r="D69" s="286"/>
      <c r="E69" s="49"/>
      <c r="F69" s="48">
        <v>14</v>
      </c>
      <c r="G69" s="51">
        <f>IF(Dane!$F$19="","",Dane!$F$19)</f>
      </c>
      <c r="H69" s="285"/>
      <c r="I69" s="286"/>
      <c r="K69" s="48">
        <v>14</v>
      </c>
      <c r="L69" s="51">
        <f>IF(Dane!$F$19="","",Dane!$F$19)</f>
      </c>
      <c r="M69" s="285"/>
      <c r="N69" s="286"/>
    </row>
    <row r="70" spans="1:14" s="50" customFormat="1" ht="16.5" customHeight="1">
      <c r="A70" s="48">
        <v>15</v>
      </c>
      <c r="B70" s="51">
        <f>IF(Dane!$F$20="","",Dane!$F$20)</f>
      </c>
      <c r="C70" s="285"/>
      <c r="D70" s="286"/>
      <c r="E70" s="49"/>
      <c r="F70" s="48">
        <v>15</v>
      </c>
      <c r="G70" s="51">
        <f>IF(Dane!$F$20="","",Dane!$F$20)</f>
      </c>
      <c r="H70" s="285"/>
      <c r="I70" s="286"/>
      <c r="K70" s="48">
        <v>15</v>
      </c>
      <c r="L70" s="51">
        <f>IF(Dane!$F$20="","",Dane!$F$20)</f>
      </c>
      <c r="M70" s="285"/>
      <c r="N70" s="286"/>
    </row>
    <row r="71" spans="1:14" s="50" customFormat="1" ht="16.5" customHeight="1">
      <c r="A71" s="48">
        <v>16</v>
      </c>
      <c r="B71" s="51">
        <f>IF(Dane!$F$21="","",Dane!$F$21)</f>
      </c>
      <c r="C71" s="285"/>
      <c r="D71" s="286"/>
      <c r="E71" s="49"/>
      <c r="F71" s="48">
        <v>16</v>
      </c>
      <c r="G71" s="51">
        <f>IF(Dane!$F$21="","",Dane!$F$21)</f>
      </c>
      <c r="H71" s="285"/>
      <c r="I71" s="286"/>
      <c r="K71" s="48">
        <v>16</v>
      </c>
      <c r="L71" s="51">
        <f>IF(Dane!$F$21="","",Dane!$F$21)</f>
      </c>
      <c r="M71" s="285"/>
      <c r="N71" s="286"/>
    </row>
    <row r="72" spans="1:14" s="50" customFormat="1" ht="16.5" customHeight="1">
      <c r="A72" s="48">
        <v>17</v>
      </c>
      <c r="B72" s="51">
        <f>IF(Dane!$F$22="","",Dane!$F$22)</f>
      </c>
      <c r="C72" s="285"/>
      <c r="D72" s="286"/>
      <c r="E72" s="49"/>
      <c r="F72" s="48">
        <v>17</v>
      </c>
      <c r="G72" s="51">
        <f>IF(Dane!$F$22="","",Dane!$F$22)</f>
      </c>
      <c r="H72" s="285"/>
      <c r="I72" s="286"/>
      <c r="K72" s="48">
        <v>17</v>
      </c>
      <c r="L72" s="51">
        <f>IF(Dane!$F$22="","",Dane!$F$22)</f>
      </c>
      <c r="M72" s="285"/>
      <c r="N72" s="286"/>
    </row>
    <row r="73" spans="1:14" s="50" customFormat="1" ht="16.5" customHeight="1">
      <c r="A73" s="302" t="s">
        <v>86</v>
      </c>
      <c r="B73" s="51" t="s">
        <v>69</v>
      </c>
      <c r="C73" s="74">
        <f>'Oceny I'!$AD$10</f>
        <v>0</v>
      </c>
      <c r="D73" s="75"/>
      <c r="E73" s="49"/>
      <c r="F73" s="302" t="s">
        <v>86</v>
      </c>
      <c r="G73" s="51" t="s">
        <v>69</v>
      </c>
      <c r="H73" s="74">
        <f>'Oceny I'!$AD$11</f>
        <v>0</v>
      </c>
      <c r="I73" s="78"/>
      <c r="K73" s="302" t="s">
        <v>86</v>
      </c>
      <c r="L73" s="51" t="s">
        <v>69</v>
      </c>
      <c r="M73" s="74">
        <f>'Oceny I'!$AD$12</f>
        <v>0</v>
      </c>
      <c r="N73" s="75"/>
    </row>
    <row r="74" spans="1:14" s="50" customFormat="1" ht="16.5" customHeight="1">
      <c r="A74" s="302"/>
      <c r="B74" s="51" t="s">
        <v>70</v>
      </c>
      <c r="C74" s="74">
        <f>'Oceny I'!$AE$10</f>
        <v>0</v>
      </c>
      <c r="D74" s="75"/>
      <c r="E74" s="49"/>
      <c r="F74" s="302"/>
      <c r="G74" s="51" t="s">
        <v>70</v>
      </c>
      <c r="H74" s="74">
        <f>'Oceny I'!$AE$11</f>
        <v>0</v>
      </c>
      <c r="I74" s="78"/>
      <c r="K74" s="302"/>
      <c r="L74" s="51" t="s">
        <v>70</v>
      </c>
      <c r="M74" s="74">
        <f>'Oceny I'!$AE$12</f>
        <v>0</v>
      </c>
      <c r="N74" s="75"/>
    </row>
    <row r="75" spans="1:14" s="50" customFormat="1" ht="16.5" customHeight="1">
      <c r="A75" s="302"/>
      <c r="B75" s="51" t="s">
        <v>85</v>
      </c>
      <c r="C75" s="52">
        <f>SUM(C73:C74)</f>
        <v>0</v>
      </c>
      <c r="D75" s="76">
        <f>mieś!$U10</f>
      </c>
      <c r="E75" s="49"/>
      <c r="F75" s="302"/>
      <c r="G75" s="51" t="s">
        <v>85</v>
      </c>
      <c r="H75" s="52">
        <f>SUM(H73:H74)</f>
        <v>0</v>
      </c>
      <c r="I75" s="76">
        <f>mieś!$U11</f>
      </c>
      <c r="K75" s="302"/>
      <c r="L75" s="51" t="s">
        <v>85</v>
      </c>
      <c r="M75" s="52">
        <f>SUM(M73:M74)</f>
        <v>0</v>
      </c>
      <c r="N75" s="76">
        <f>mieś!$U12</f>
      </c>
    </row>
    <row r="76" spans="1:14" s="50" customFormat="1" ht="16.5" customHeight="1">
      <c r="A76" s="302"/>
      <c r="B76" s="51" t="s">
        <v>71</v>
      </c>
      <c r="C76" s="74">
        <f>'Oceny I'!$AF$10</f>
        <v>0</v>
      </c>
      <c r="D76" s="75"/>
      <c r="E76" s="49"/>
      <c r="F76" s="302"/>
      <c r="G76" s="51" t="s">
        <v>71</v>
      </c>
      <c r="H76" s="74">
        <f>'Oceny I'!$AF$11</f>
        <v>0</v>
      </c>
      <c r="I76" s="78"/>
      <c r="K76" s="302"/>
      <c r="L76" s="51" t="s">
        <v>71</v>
      </c>
      <c r="M76" s="74">
        <f>'Oceny I'!$AF$12</f>
        <v>0</v>
      </c>
      <c r="N76" s="75"/>
    </row>
    <row r="77" spans="1:14" s="50" customFormat="1" ht="16.5" customHeight="1">
      <c r="A77" s="296" t="s">
        <v>87</v>
      </c>
      <c r="B77" s="51" t="s">
        <v>69</v>
      </c>
      <c r="C77" s="74">
        <f>'Oceny II'!$AD$10</f>
        <v>0</v>
      </c>
      <c r="D77" s="75"/>
      <c r="E77" s="53"/>
      <c r="F77" s="296" t="s">
        <v>87</v>
      </c>
      <c r="G77" s="51" t="s">
        <v>69</v>
      </c>
      <c r="H77" s="74">
        <f>'Oceny II'!$AD$11</f>
        <v>0</v>
      </c>
      <c r="I77" s="75"/>
      <c r="K77" s="296" t="s">
        <v>87</v>
      </c>
      <c r="L77" s="51" t="s">
        <v>69</v>
      </c>
      <c r="M77" s="74">
        <f>'Oceny II'!$AD$12</f>
        <v>0</v>
      </c>
      <c r="N77" s="75"/>
    </row>
    <row r="78" spans="1:14" s="50" customFormat="1" ht="16.5" customHeight="1">
      <c r="A78" s="297"/>
      <c r="B78" s="51" t="s">
        <v>70</v>
      </c>
      <c r="C78" s="74">
        <f>'Oceny II'!$AE$10</f>
        <v>0</v>
      </c>
      <c r="D78" s="75"/>
      <c r="E78" s="53"/>
      <c r="F78" s="297"/>
      <c r="G78" s="51" t="s">
        <v>70</v>
      </c>
      <c r="H78" s="74">
        <f>'Oceny II'!$AE$11</f>
        <v>0</v>
      </c>
      <c r="I78" s="75"/>
      <c r="K78" s="297"/>
      <c r="L78" s="51" t="s">
        <v>70</v>
      </c>
      <c r="M78" s="74">
        <f>'Oceny II'!$AE$12</f>
        <v>0</v>
      </c>
      <c r="N78" s="75"/>
    </row>
    <row r="79" spans="1:14" s="50" customFormat="1" ht="16.5" customHeight="1">
      <c r="A79" s="297"/>
      <c r="B79" s="51" t="s">
        <v>85</v>
      </c>
      <c r="C79" s="52">
        <f>SUM(C77:C78)</f>
        <v>0</v>
      </c>
      <c r="D79" s="76">
        <f>mieś!$AN10</f>
      </c>
      <c r="E79" s="53"/>
      <c r="F79" s="297"/>
      <c r="G79" s="51" t="s">
        <v>85</v>
      </c>
      <c r="H79" s="52">
        <f>SUM(H77:H78)</f>
        <v>0</v>
      </c>
      <c r="I79" s="76">
        <f>mieś!$AN11</f>
      </c>
      <c r="K79" s="297"/>
      <c r="L79" s="51" t="s">
        <v>85</v>
      </c>
      <c r="M79" s="52">
        <f>SUM(M77:M78)</f>
        <v>0</v>
      </c>
      <c r="N79" s="76">
        <f>mieś!$AN12</f>
      </c>
    </row>
    <row r="80" spans="1:14" s="50" customFormat="1" ht="16.5" customHeight="1">
      <c r="A80" s="298"/>
      <c r="B80" s="51" t="s">
        <v>71</v>
      </c>
      <c r="C80" s="74">
        <f>'Oceny II'!$AF$10</f>
        <v>0</v>
      </c>
      <c r="D80" s="75"/>
      <c r="E80" s="53"/>
      <c r="F80" s="298"/>
      <c r="G80" s="51" t="s">
        <v>71</v>
      </c>
      <c r="H80" s="74">
        <f>'Oceny II'!$AF$11</f>
        <v>0</v>
      </c>
      <c r="I80" s="75"/>
      <c r="K80" s="298"/>
      <c r="L80" s="51" t="s">
        <v>71</v>
      </c>
      <c r="M80" s="74">
        <f>'Oceny II'!$AF$12</f>
        <v>0</v>
      </c>
      <c r="N80" s="75"/>
    </row>
    <row r="81" spans="1:14" s="82" customFormat="1" ht="16.5" customHeight="1">
      <c r="A81" s="57"/>
      <c r="B81" s="54"/>
      <c r="C81" s="55"/>
      <c r="D81" s="55"/>
      <c r="E81" s="53"/>
      <c r="F81" s="57"/>
      <c r="G81" s="54"/>
      <c r="H81" s="55"/>
      <c r="K81" s="57"/>
      <c r="L81" s="54"/>
      <c r="M81" s="55"/>
      <c r="N81" s="55"/>
    </row>
    <row r="82" spans="1:14" s="62" customFormat="1" ht="25.5" customHeight="1">
      <c r="A82" s="60">
        <f>Dane!A13</f>
        <v>10</v>
      </c>
      <c r="B82" s="287" t="str">
        <f>Dane!B13</f>
        <v>Nazwisko Imię</v>
      </c>
      <c r="C82" s="288"/>
      <c r="D82" s="289"/>
      <c r="E82" s="61"/>
      <c r="F82" s="60">
        <f>Dane!A14</f>
        <v>11</v>
      </c>
      <c r="G82" s="287" t="str">
        <f>Dane!B14</f>
        <v>Nazwisko Imię</v>
      </c>
      <c r="H82" s="288"/>
      <c r="I82" s="289"/>
      <c r="K82" s="60">
        <f>Dane!A15</f>
        <v>12</v>
      </c>
      <c r="L82" s="287" t="str">
        <f>Dane!B15</f>
        <v>Nazwisko Imię</v>
      </c>
      <c r="M82" s="288"/>
      <c r="N82" s="289"/>
    </row>
    <row r="83" spans="1:14" s="50" customFormat="1" ht="16.5" customHeight="1">
      <c r="A83" s="48">
        <v>1</v>
      </c>
      <c r="B83" s="51" t="str">
        <f>IF(Dane!$F$4="","",Dane!$F$4)</f>
        <v>Religia</v>
      </c>
      <c r="C83" s="285"/>
      <c r="D83" s="286"/>
      <c r="E83" s="49"/>
      <c r="F83" s="48">
        <v>1</v>
      </c>
      <c r="G83" s="51" t="str">
        <f>IF(Dane!$F$4="","",Dane!$F$4)</f>
        <v>Religia</v>
      </c>
      <c r="H83" s="285"/>
      <c r="I83" s="286"/>
      <c r="K83" s="48">
        <v>1</v>
      </c>
      <c r="L83" s="51" t="str">
        <f>IF(Dane!$F$4="","",Dane!$F$4)</f>
        <v>Religia</v>
      </c>
      <c r="M83" s="285"/>
      <c r="N83" s="286"/>
    </row>
    <row r="84" spans="1:14" s="50" customFormat="1" ht="16.5" customHeight="1">
      <c r="A84" s="48">
        <v>2</v>
      </c>
      <c r="B84" s="51" t="str">
        <f>IF(Dane!$F$5="","",Dane!$F$5)</f>
        <v>Język polski</v>
      </c>
      <c r="C84" s="285"/>
      <c r="D84" s="286"/>
      <c r="E84" s="49"/>
      <c r="F84" s="48">
        <v>2</v>
      </c>
      <c r="G84" s="51" t="str">
        <f>IF(Dane!$F$5="","",Dane!$F$5)</f>
        <v>Język polski</v>
      </c>
      <c r="H84" s="285"/>
      <c r="I84" s="286"/>
      <c r="K84" s="48">
        <v>2</v>
      </c>
      <c r="L84" s="51" t="str">
        <f>IF(Dane!$F$5="","",Dane!$F$5)</f>
        <v>Język polski</v>
      </c>
      <c r="M84" s="285"/>
      <c r="N84" s="286"/>
    </row>
    <row r="85" spans="1:14" s="50" customFormat="1" ht="16.5" customHeight="1">
      <c r="A85" s="48">
        <v>3</v>
      </c>
      <c r="B85" s="51">
        <f>IF(Dane!$B$13="","",Dane!$C$13)</f>
        <v>0</v>
      </c>
      <c r="C85" s="285"/>
      <c r="D85" s="286"/>
      <c r="E85" s="49"/>
      <c r="F85" s="48">
        <v>3</v>
      </c>
      <c r="G85" s="51">
        <f>IF(Dane!$B$14="","",Dane!$C$14)</f>
        <v>0</v>
      </c>
      <c r="H85" s="285"/>
      <c r="I85" s="286"/>
      <c r="K85" s="48">
        <v>3</v>
      </c>
      <c r="L85" s="51">
        <f>IF(Dane!$B$15="","",Dane!$C$15)</f>
        <v>0</v>
      </c>
      <c r="M85" s="285"/>
      <c r="N85" s="286"/>
    </row>
    <row r="86" spans="1:14" s="50" customFormat="1" ht="16.5" customHeight="1">
      <c r="A86" s="48">
        <v>4</v>
      </c>
      <c r="B86" s="51">
        <f>IF(Dane!$B$13="","",Dane!$D$13)</f>
        <v>0</v>
      </c>
      <c r="C86" s="285"/>
      <c r="D86" s="286"/>
      <c r="E86" s="49"/>
      <c r="F86" s="48">
        <v>4</v>
      </c>
      <c r="G86" s="51">
        <f>IF(Dane!$B$14="","",Dane!$D$14)</f>
        <v>0</v>
      </c>
      <c r="H86" s="285"/>
      <c r="I86" s="286"/>
      <c r="K86" s="48">
        <v>4</v>
      </c>
      <c r="L86" s="51">
        <f>IF(Dane!$B$15="","",Dane!$D$15)</f>
        <v>0</v>
      </c>
      <c r="M86" s="285"/>
      <c r="N86" s="286"/>
    </row>
    <row r="87" spans="1:14" s="50" customFormat="1" ht="16.5" customHeight="1">
      <c r="A87" s="48">
        <v>5</v>
      </c>
      <c r="B87" s="51" t="str">
        <f>IF(Dane!$F$10="","",Dane!$F$10)</f>
        <v>Matematyka</v>
      </c>
      <c r="C87" s="285"/>
      <c r="D87" s="286"/>
      <c r="E87" s="49"/>
      <c r="F87" s="48">
        <v>5</v>
      </c>
      <c r="G87" s="51" t="str">
        <f>IF(Dane!$F$10="","",Dane!$F$10)</f>
        <v>Matematyka</v>
      </c>
      <c r="H87" s="285"/>
      <c r="I87" s="286"/>
      <c r="K87" s="48">
        <v>5</v>
      </c>
      <c r="L87" s="51" t="str">
        <f>IF(Dane!$F$10="","",Dane!$F$10)</f>
        <v>Matematyka</v>
      </c>
      <c r="M87" s="285"/>
      <c r="N87" s="286"/>
    </row>
    <row r="88" spans="1:14" s="50" customFormat="1" ht="16.5" customHeight="1">
      <c r="A88" s="48">
        <v>6</v>
      </c>
      <c r="B88" s="51" t="str">
        <f>IF(Dane!$F$11="","",Dane!$F$11)</f>
        <v>Fizyka</v>
      </c>
      <c r="C88" s="285"/>
      <c r="D88" s="286"/>
      <c r="E88" s="49"/>
      <c r="F88" s="48">
        <v>6</v>
      </c>
      <c r="G88" s="51" t="str">
        <f>IF(Dane!$F$11="","",Dane!$F$11)</f>
        <v>Fizyka</v>
      </c>
      <c r="H88" s="285"/>
      <c r="I88" s="286"/>
      <c r="K88" s="48">
        <v>6</v>
      </c>
      <c r="L88" s="51" t="str">
        <f>IF(Dane!$F$11="","",Dane!$F$11)</f>
        <v>Fizyka</v>
      </c>
      <c r="M88" s="285"/>
      <c r="N88" s="286"/>
    </row>
    <row r="89" spans="1:14" s="50" customFormat="1" ht="16.5" customHeight="1">
      <c r="A89" s="48">
        <v>7</v>
      </c>
      <c r="B89" s="51" t="str">
        <f>IF(Dane!$F$12="","",Dane!$F$12)</f>
        <v>Chemia</v>
      </c>
      <c r="C89" s="285"/>
      <c r="D89" s="286"/>
      <c r="E89" s="49"/>
      <c r="F89" s="48">
        <v>7</v>
      </c>
      <c r="G89" s="51" t="str">
        <f>IF(Dane!$F$12="","",Dane!$F$12)</f>
        <v>Chemia</v>
      </c>
      <c r="H89" s="285"/>
      <c r="I89" s="286"/>
      <c r="K89" s="48">
        <v>7</v>
      </c>
      <c r="L89" s="51" t="str">
        <f>IF(Dane!$F$12="","",Dane!$F$12)</f>
        <v>Chemia</v>
      </c>
      <c r="M89" s="285"/>
      <c r="N89" s="286"/>
    </row>
    <row r="90" spans="1:14" s="50" customFormat="1" ht="16.5" customHeight="1">
      <c r="A90" s="48">
        <v>8</v>
      </c>
      <c r="B90" s="51" t="str">
        <f>IF(Dane!$F$13="","",Dane!$F$13)</f>
        <v>Geografia</v>
      </c>
      <c r="C90" s="285"/>
      <c r="D90" s="286"/>
      <c r="E90" s="49"/>
      <c r="F90" s="48">
        <v>8</v>
      </c>
      <c r="G90" s="51" t="str">
        <f>IF(Dane!$F$13="","",Dane!$F$13)</f>
        <v>Geografia</v>
      </c>
      <c r="H90" s="285"/>
      <c r="I90" s="286"/>
      <c r="K90" s="48">
        <v>8</v>
      </c>
      <c r="L90" s="51" t="str">
        <f>IF(Dane!$F$13="","",Dane!$F$13)</f>
        <v>Geografia</v>
      </c>
      <c r="M90" s="285"/>
      <c r="N90" s="286"/>
    </row>
    <row r="91" spans="1:14" s="50" customFormat="1" ht="16.5" customHeight="1">
      <c r="A91" s="48">
        <v>9</v>
      </c>
      <c r="B91" s="51" t="str">
        <f>IF(Dane!$F$14="","",Dane!$F$14)</f>
        <v>Historia</v>
      </c>
      <c r="C91" s="285"/>
      <c r="D91" s="286"/>
      <c r="E91" s="49"/>
      <c r="F91" s="48">
        <v>9</v>
      </c>
      <c r="G91" s="51" t="str">
        <f>IF(Dane!$F$14="","",Dane!$F$14)</f>
        <v>Historia</v>
      </c>
      <c r="H91" s="285"/>
      <c r="I91" s="286"/>
      <c r="K91" s="48">
        <v>9</v>
      </c>
      <c r="L91" s="51" t="str">
        <f>IF(Dane!$F$14="","",Dane!$F$14)</f>
        <v>Historia</v>
      </c>
      <c r="M91" s="285"/>
      <c r="N91" s="286"/>
    </row>
    <row r="92" spans="1:14" s="50" customFormat="1" ht="16.5" customHeight="1">
      <c r="A92" s="48">
        <v>10</v>
      </c>
      <c r="B92" s="51" t="str">
        <f>IF(Dane!$F$15="","",Dane!$F$15)</f>
        <v>W-F</v>
      </c>
      <c r="C92" s="285"/>
      <c r="D92" s="286"/>
      <c r="E92" s="49"/>
      <c r="F92" s="48">
        <v>10</v>
      </c>
      <c r="G92" s="51" t="str">
        <f>IF(Dane!$F$15="","",Dane!$F$15)</f>
        <v>W-F</v>
      </c>
      <c r="H92" s="285"/>
      <c r="I92" s="286"/>
      <c r="K92" s="48">
        <v>10</v>
      </c>
      <c r="L92" s="51" t="str">
        <f>IF(Dane!$F$15="","",Dane!$F$15)</f>
        <v>W-F</v>
      </c>
      <c r="M92" s="285"/>
      <c r="N92" s="286"/>
    </row>
    <row r="93" spans="1:14" s="50" customFormat="1" ht="16.5" customHeight="1">
      <c r="A93" s="48">
        <v>11</v>
      </c>
      <c r="B93" s="51" t="str">
        <f>IF(Dane!$F$16="","",Dane!$F$16)</f>
        <v>Podstawy. przeds.</v>
      </c>
      <c r="C93" s="285"/>
      <c r="D93" s="286"/>
      <c r="E93" s="49"/>
      <c r="F93" s="48">
        <v>11</v>
      </c>
      <c r="G93" s="51" t="str">
        <f>IF(Dane!$F$16="","",Dane!$F$16)</f>
        <v>Podstawy. przeds.</v>
      </c>
      <c r="H93" s="285"/>
      <c r="I93" s="286"/>
      <c r="K93" s="48">
        <v>11</v>
      </c>
      <c r="L93" s="51" t="str">
        <f>IF(Dane!$F$16="","",Dane!$F$16)</f>
        <v>Podstawy. przeds.</v>
      </c>
      <c r="M93" s="285"/>
      <c r="N93" s="286"/>
    </row>
    <row r="94" spans="1:14" s="50" customFormat="1" ht="16.5" customHeight="1">
      <c r="A94" s="48">
        <v>12</v>
      </c>
      <c r="B94" s="51" t="str">
        <f>IF(Dane!$F$17="","",Dane!$F$17)</f>
        <v>Funkcj. przed. w. w.</v>
      </c>
      <c r="C94" s="285"/>
      <c r="D94" s="286"/>
      <c r="E94" s="49"/>
      <c r="F94" s="48">
        <v>12</v>
      </c>
      <c r="G94" s="51" t="str">
        <f>IF(Dane!$F$17="","",Dane!$F$17)</f>
        <v>Funkcj. przed. w. w.</v>
      </c>
      <c r="H94" s="285"/>
      <c r="I94" s="286"/>
      <c r="K94" s="48">
        <v>12</v>
      </c>
      <c r="L94" s="51" t="str">
        <f>IF(Dane!$F$17="","",Dane!$F$17)</f>
        <v>Funkcj. przed. w. w.</v>
      </c>
      <c r="M94" s="285"/>
      <c r="N94" s="286"/>
    </row>
    <row r="95" spans="1:14" s="50" customFormat="1" ht="16.5" customHeight="1">
      <c r="A95" s="48">
        <v>13</v>
      </c>
      <c r="B95" s="51" t="str">
        <f>IF(Dane!$F$18="","",Dane!$F$18)</f>
        <v>Praca biurowa</v>
      </c>
      <c r="C95" s="285"/>
      <c r="D95" s="286"/>
      <c r="E95" s="49"/>
      <c r="F95" s="48">
        <v>13</v>
      </c>
      <c r="G95" s="51" t="str">
        <f>IF(Dane!$F$18="","",Dane!$F$18)</f>
        <v>Praca biurowa</v>
      </c>
      <c r="H95" s="285"/>
      <c r="I95" s="286"/>
      <c r="K95" s="48">
        <v>13</v>
      </c>
      <c r="L95" s="51" t="str">
        <f>IF(Dane!$F$18="","",Dane!$F$18)</f>
        <v>Praca biurowa</v>
      </c>
      <c r="M95" s="285"/>
      <c r="N95" s="286"/>
    </row>
    <row r="96" spans="1:14" s="50" customFormat="1" ht="16.5" customHeight="1">
      <c r="A96" s="48">
        <v>14</v>
      </c>
      <c r="B96" s="51">
        <f>IF(Dane!$F$19="","",Dane!$F$19)</f>
      </c>
      <c r="C96" s="285"/>
      <c r="D96" s="286"/>
      <c r="E96" s="49"/>
      <c r="F96" s="48">
        <v>14</v>
      </c>
      <c r="G96" s="51">
        <f>IF(Dane!$F$19="","",Dane!$F$19)</f>
      </c>
      <c r="H96" s="285"/>
      <c r="I96" s="286"/>
      <c r="K96" s="48">
        <v>14</v>
      </c>
      <c r="L96" s="51">
        <f>IF(Dane!$F$19="","",Dane!$F$19)</f>
      </c>
      <c r="M96" s="285"/>
      <c r="N96" s="286"/>
    </row>
    <row r="97" spans="1:14" s="50" customFormat="1" ht="16.5" customHeight="1">
      <c r="A97" s="48">
        <v>15</v>
      </c>
      <c r="B97" s="51">
        <f>IF(Dane!$F$20="","",Dane!$F$20)</f>
      </c>
      <c r="C97" s="285"/>
      <c r="D97" s="286"/>
      <c r="E97" s="49"/>
      <c r="F97" s="48">
        <v>15</v>
      </c>
      <c r="G97" s="51">
        <f>IF(Dane!$F$20="","",Dane!$F$20)</f>
      </c>
      <c r="H97" s="285"/>
      <c r="I97" s="286"/>
      <c r="K97" s="48">
        <v>15</v>
      </c>
      <c r="L97" s="51">
        <f>IF(Dane!$F$20="","",Dane!$F$20)</f>
      </c>
      <c r="M97" s="285"/>
      <c r="N97" s="286"/>
    </row>
    <row r="98" spans="1:14" s="50" customFormat="1" ht="16.5" customHeight="1">
      <c r="A98" s="48">
        <v>16</v>
      </c>
      <c r="B98" s="51">
        <f>IF(Dane!$F$21="","",Dane!$F$21)</f>
      </c>
      <c r="C98" s="285"/>
      <c r="D98" s="286"/>
      <c r="E98" s="49"/>
      <c r="F98" s="48">
        <v>16</v>
      </c>
      <c r="G98" s="51">
        <f>IF(Dane!$F$21="","",Dane!$F$21)</f>
      </c>
      <c r="H98" s="285"/>
      <c r="I98" s="286"/>
      <c r="K98" s="48">
        <v>16</v>
      </c>
      <c r="L98" s="51">
        <f>IF(Dane!$F$21="","",Dane!$F$21)</f>
      </c>
      <c r="M98" s="285"/>
      <c r="N98" s="286"/>
    </row>
    <row r="99" spans="1:14" s="50" customFormat="1" ht="16.5" customHeight="1">
      <c r="A99" s="48">
        <v>17</v>
      </c>
      <c r="B99" s="51">
        <f>IF(Dane!$F$22="","",Dane!$F$22)</f>
      </c>
      <c r="C99" s="285"/>
      <c r="D99" s="286"/>
      <c r="E99" s="49"/>
      <c r="F99" s="48">
        <v>17</v>
      </c>
      <c r="G99" s="51">
        <f>IF(Dane!$F$22="","",Dane!$F$22)</f>
      </c>
      <c r="H99" s="285"/>
      <c r="I99" s="286"/>
      <c r="K99" s="48">
        <v>17</v>
      </c>
      <c r="L99" s="51">
        <f>IF(Dane!$F$22="","",Dane!$F$22)</f>
      </c>
      <c r="M99" s="285"/>
      <c r="N99" s="286"/>
    </row>
    <row r="100" spans="1:14" s="50" customFormat="1" ht="16.5" customHeight="1">
      <c r="A100" s="302" t="s">
        <v>86</v>
      </c>
      <c r="B100" s="51" t="s">
        <v>69</v>
      </c>
      <c r="C100" s="74">
        <f>'Oceny I'!$AD$13</f>
        <v>0</v>
      </c>
      <c r="D100" s="75"/>
      <c r="E100" s="49"/>
      <c r="F100" s="302" t="s">
        <v>86</v>
      </c>
      <c r="G100" s="51" t="s">
        <v>69</v>
      </c>
      <c r="H100" s="74">
        <f>'Oceny I'!$AD$14</f>
        <v>0</v>
      </c>
      <c r="I100" s="78"/>
      <c r="K100" s="302" t="s">
        <v>86</v>
      </c>
      <c r="L100" s="51" t="s">
        <v>69</v>
      </c>
      <c r="M100" s="74">
        <f>'Oceny I'!$AD$15</f>
        <v>0</v>
      </c>
      <c r="N100" s="75"/>
    </row>
    <row r="101" spans="1:14" s="50" customFormat="1" ht="16.5" customHeight="1">
      <c r="A101" s="302"/>
      <c r="B101" s="51" t="s">
        <v>70</v>
      </c>
      <c r="C101" s="74">
        <f>'Oceny I'!$AE$13</f>
        <v>0</v>
      </c>
      <c r="D101" s="75"/>
      <c r="E101" s="49"/>
      <c r="F101" s="302"/>
      <c r="G101" s="51" t="s">
        <v>70</v>
      </c>
      <c r="H101" s="74">
        <f>'Oceny I'!$AE$14</f>
        <v>0</v>
      </c>
      <c r="I101" s="78"/>
      <c r="K101" s="302"/>
      <c r="L101" s="51" t="s">
        <v>70</v>
      </c>
      <c r="M101" s="74">
        <f>'Oceny I'!$AE$15</f>
        <v>0</v>
      </c>
      <c r="N101" s="75"/>
    </row>
    <row r="102" spans="1:14" s="50" customFormat="1" ht="16.5" customHeight="1">
      <c r="A102" s="302"/>
      <c r="B102" s="51" t="s">
        <v>85</v>
      </c>
      <c r="C102" s="52">
        <f>SUM(C100:C101)</f>
        <v>0</v>
      </c>
      <c r="D102" s="76">
        <f>mieś!$U13</f>
      </c>
      <c r="E102" s="49"/>
      <c r="F102" s="302"/>
      <c r="G102" s="51" t="s">
        <v>85</v>
      </c>
      <c r="H102" s="52">
        <f>SUM(H100:H101)</f>
        <v>0</v>
      </c>
      <c r="I102" s="76">
        <f>mieś!$U14</f>
      </c>
      <c r="K102" s="302"/>
      <c r="L102" s="51" t="s">
        <v>85</v>
      </c>
      <c r="M102" s="52">
        <f>SUM(M100:M101)</f>
        <v>0</v>
      </c>
      <c r="N102" s="76">
        <f>mieś!$U15</f>
      </c>
    </row>
    <row r="103" spans="1:14" s="50" customFormat="1" ht="16.5" customHeight="1">
      <c r="A103" s="302"/>
      <c r="B103" s="80" t="s">
        <v>71</v>
      </c>
      <c r="C103" s="74">
        <f>'Oceny I'!$AF$13</f>
        <v>0</v>
      </c>
      <c r="D103" s="75"/>
      <c r="E103" s="49"/>
      <c r="F103" s="302"/>
      <c r="G103" s="80" t="s">
        <v>71</v>
      </c>
      <c r="H103" s="74">
        <f>'Oceny I'!$AF$14</f>
        <v>0</v>
      </c>
      <c r="I103" s="78"/>
      <c r="K103" s="302"/>
      <c r="L103" s="80" t="s">
        <v>71</v>
      </c>
      <c r="M103" s="74">
        <f>'Oceny I'!$AF$15</f>
        <v>0</v>
      </c>
      <c r="N103" s="75"/>
    </row>
    <row r="104" spans="1:14" s="50" customFormat="1" ht="16.5" customHeight="1">
      <c r="A104" s="296" t="s">
        <v>87</v>
      </c>
      <c r="B104" s="51" t="s">
        <v>69</v>
      </c>
      <c r="C104" s="74">
        <f>'Oceny II'!$AD$13</f>
        <v>0</v>
      </c>
      <c r="D104" s="75"/>
      <c r="E104" s="53"/>
      <c r="F104" s="296" t="s">
        <v>87</v>
      </c>
      <c r="G104" s="51" t="s">
        <v>69</v>
      </c>
      <c r="H104" s="74">
        <f>'Oceny II'!$AD$14</f>
        <v>0</v>
      </c>
      <c r="I104" s="75"/>
      <c r="K104" s="296" t="s">
        <v>87</v>
      </c>
      <c r="L104" s="51" t="s">
        <v>69</v>
      </c>
      <c r="M104" s="74">
        <f>'Oceny II'!$AD$15</f>
        <v>0</v>
      </c>
      <c r="N104" s="75"/>
    </row>
    <row r="105" spans="1:14" s="50" customFormat="1" ht="16.5" customHeight="1">
      <c r="A105" s="297"/>
      <c r="B105" s="51" t="s">
        <v>70</v>
      </c>
      <c r="C105" s="74">
        <f>'Oceny II'!$AE$13</f>
        <v>0</v>
      </c>
      <c r="D105" s="75"/>
      <c r="E105" s="53"/>
      <c r="F105" s="297"/>
      <c r="G105" s="51" t="s">
        <v>70</v>
      </c>
      <c r="H105" s="74">
        <f>'Oceny II'!$AE$14</f>
        <v>0</v>
      </c>
      <c r="I105" s="75"/>
      <c r="K105" s="297"/>
      <c r="L105" s="51" t="s">
        <v>70</v>
      </c>
      <c r="M105" s="74">
        <f>'Oceny II'!$AE$15</f>
        <v>0</v>
      </c>
      <c r="N105" s="75"/>
    </row>
    <row r="106" spans="1:14" s="50" customFormat="1" ht="16.5" customHeight="1">
      <c r="A106" s="297"/>
      <c r="B106" s="51" t="s">
        <v>85</v>
      </c>
      <c r="C106" s="52">
        <f>SUM(C104:C105)</f>
        <v>0</v>
      </c>
      <c r="D106" s="76">
        <f>mieś!$AN13</f>
      </c>
      <c r="E106" s="53"/>
      <c r="F106" s="297"/>
      <c r="G106" s="51" t="s">
        <v>85</v>
      </c>
      <c r="H106" s="52">
        <f>SUM(H104:H105)</f>
        <v>0</v>
      </c>
      <c r="I106" s="76">
        <f>mieś!$AN14</f>
      </c>
      <c r="K106" s="297"/>
      <c r="L106" s="51" t="s">
        <v>85</v>
      </c>
      <c r="M106" s="52">
        <f>SUM(M104:M105)</f>
        <v>0</v>
      </c>
      <c r="N106" s="76">
        <f>mieś!$AN15</f>
      </c>
    </row>
    <row r="107" spans="1:14" s="50" customFormat="1" ht="16.5" customHeight="1">
      <c r="A107" s="298"/>
      <c r="B107" s="51" t="s">
        <v>71</v>
      </c>
      <c r="C107" s="74">
        <f>'Oceny II'!$AF$13</f>
        <v>0</v>
      </c>
      <c r="D107" s="75"/>
      <c r="E107" s="53"/>
      <c r="F107" s="298"/>
      <c r="G107" s="51" t="s">
        <v>71</v>
      </c>
      <c r="H107" s="74">
        <f>'Oceny II'!$AF$14</f>
        <v>0</v>
      </c>
      <c r="I107" s="75"/>
      <c r="K107" s="298"/>
      <c r="L107" s="51" t="s">
        <v>71</v>
      </c>
      <c r="M107" s="74">
        <f>'Oceny II'!$AF$15</f>
        <v>0</v>
      </c>
      <c r="N107" s="75"/>
    </row>
    <row r="108" spans="1:14" s="82" customFormat="1" ht="16.5" customHeight="1">
      <c r="A108" s="57"/>
      <c r="B108" s="54"/>
      <c r="C108" s="55"/>
      <c r="D108" s="55"/>
      <c r="E108" s="53"/>
      <c r="F108" s="57"/>
      <c r="G108" s="54"/>
      <c r="H108" s="55"/>
      <c r="K108" s="57"/>
      <c r="L108" s="54"/>
      <c r="M108" s="55"/>
      <c r="N108" s="55"/>
    </row>
    <row r="109" spans="1:14" s="62" customFormat="1" ht="25.5" customHeight="1">
      <c r="A109" s="60">
        <f>Dane!A16</f>
        <v>13</v>
      </c>
      <c r="B109" s="287" t="str">
        <f>Dane!B16</f>
        <v>Nazwisko Imię</v>
      </c>
      <c r="C109" s="288"/>
      <c r="D109" s="289"/>
      <c r="E109" s="61"/>
      <c r="F109" s="60">
        <f>Dane!A17</f>
        <v>14</v>
      </c>
      <c r="G109" s="287" t="str">
        <f>Dane!B17</f>
        <v>Nazwisko Imię</v>
      </c>
      <c r="H109" s="288"/>
      <c r="I109" s="289"/>
      <c r="K109" s="60">
        <f>Dane!A18</f>
        <v>15</v>
      </c>
      <c r="L109" s="287" t="str">
        <f>Dane!B18</f>
        <v>Nazwisko Imię</v>
      </c>
      <c r="M109" s="288"/>
      <c r="N109" s="289"/>
    </row>
    <row r="110" spans="1:14" s="50" customFormat="1" ht="16.5" customHeight="1">
      <c r="A110" s="48">
        <v>1</v>
      </c>
      <c r="B110" s="51" t="str">
        <f>IF(Dane!$F$4="","",Dane!$F$4)</f>
        <v>Religia</v>
      </c>
      <c r="C110" s="285"/>
      <c r="D110" s="286"/>
      <c r="E110" s="49"/>
      <c r="F110" s="48">
        <v>1</v>
      </c>
      <c r="G110" s="51" t="str">
        <f>IF(Dane!$F$4="","",Dane!$F$4)</f>
        <v>Religia</v>
      </c>
      <c r="H110" s="285"/>
      <c r="I110" s="286"/>
      <c r="K110" s="48">
        <v>1</v>
      </c>
      <c r="L110" s="51" t="str">
        <f>IF(Dane!$F$4="","",Dane!$F$4)</f>
        <v>Religia</v>
      </c>
      <c r="M110" s="285"/>
      <c r="N110" s="286"/>
    </row>
    <row r="111" spans="1:14" s="50" customFormat="1" ht="16.5" customHeight="1">
      <c r="A111" s="48">
        <v>2</v>
      </c>
      <c r="B111" s="51" t="str">
        <f>IF(Dane!$F$5="","",Dane!$F$5)</f>
        <v>Język polski</v>
      </c>
      <c r="C111" s="285"/>
      <c r="D111" s="286"/>
      <c r="E111" s="49"/>
      <c r="F111" s="48">
        <v>2</v>
      </c>
      <c r="G111" s="51" t="str">
        <f>IF(Dane!$F$5="","",Dane!$F$5)</f>
        <v>Język polski</v>
      </c>
      <c r="H111" s="285"/>
      <c r="I111" s="286"/>
      <c r="K111" s="48">
        <v>2</v>
      </c>
      <c r="L111" s="51" t="str">
        <f>IF(Dane!$F$5="","",Dane!$F$5)</f>
        <v>Język polski</v>
      </c>
      <c r="M111" s="285"/>
      <c r="N111" s="286"/>
    </row>
    <row r="112" spans="1:14" s="50" customFormat="1" ht="16.5" customHeight="1">
      <c r="A112" s="48">
        <v>3</v>
      </c>
      <c r="B112" s="51">
        <f>IF(Dane!$B$16="","",Dane!$C$16)</f>
        <v>0</v>
      </c>
      <c r="C112" s="285"/>
      <c r="D112" s="286"/>
      <c r="E112" s="49"/>
      <c r="F112" s="48">
        <v>3</v>
      </c>
      <c r="G112" s="51">
        <f>IF(Dane!$B$17="","",Dane!$C$17)</f>
        <v>0</v>
      </c>
      <c r="H112" s="285"/>
      <c r="I112" s="286"/>
      <c r="K112" s="48">
        <v>3</v>
      </c>
      <c r="L112" s="51">
        <f>IF(Dane!$B$18="","",Dane!$C$18)</f>
        <v>0</v>
      </c>
      <c r="M112" s="285"/>
      <c r="N112" s="286"/>
    </row>
    <row r="113" spans="1:14" s="50" customFormat="1" ht="16.5" customHeight="1">
      <c r="A113" s="48">
        <v>4</v>
      </c>
      <c r="B113" s="51">
        <f>IF(Dane!$B$16="","",Dane!$D$16)</f>
        <v>0</v>
      </c>
      <c r="C113" s="285"/>
      <c r="D113" s="286"/>
      <c r="E113" s="49"/>
      <c r="F113" s="48">
        <v>4</v>
      </c>
      <c r="G113" s="51">
        <f>IF(Dane!$B$17="","",Dane!$D$17)</f>
        <v>0</v>
      </c>
      <c r="H113" s="285"/>
      <c r="I113" s="286"/>
      <c r="K113" s="48">
        <v>4</v>
      </c>
      <c r="L113" s="51">
        <f>IF(Dane!$B$18="","",Dane!$D$18)</f>
        <v>0</v>
      </c>
      <c r="M113" s="285"/>
      <c r="N113" s="286"/>
    </row>
    <row r="114" spans="1:14" s="50" customFormat="1" ht="16.5" customHeight="1">
      <c r="A114" s="48">
        <v>5</v>
      </c>
      <c r="B114" s="51" t="str">
        <f>IF(Dane!$F$10="","",Dane!$F$10)</f>
        <v>Matematyka</v>
      </c>
      <c r="C114" s="285"/>
      <c r="D114" s="286"/>
      <c r="E114" s="49"/>
      <c r="F114" s="48">
        <v>5</v>
      </c>
      <c r="G114" s="51" t="str">
        <f>IF(Dane!$F$10="","",Dane!$F$10)</f>
        <v>Matematyka</v>
      </c>
      <c r="H114" s="285"/>
      <c r="I114" s="286"/>
      <c r="K114" s="48">
        <v>5</v>
      </c>
      <c r="L114" s="51" t="str">
        <f>IF(Dane!$F$10="","",Dane!$F$10)</f>
        <v>Matematyka</v>
      </c>
      <c r="M114" s="285"/>
      <c r="N114" s="286"/>
    </row>
    <row r="115" spans="1:14" s="50" customFormat="1" ht="16.5" customHeight="1">
      <c r="A115" s="48">
        <v>6</v>
      </c>
      <c r="B115" s="51" t="str">
        <f>IF(Dane!$F$11="","",Dane!$F$11)</f>
        <v>Fizyka</v>
      </c>
      <c r="C115" s="285"/>
      <c r="D115" s="286"/>
      <c r="E115" s="49"/>
      <c r="F115" s="48">
        <v>6</v>
      </c>
      <c r="G115" s="51" t="str">
        <f>IF(Dane!$F$11="","",Dane!$F$11)</f>
        <v>Fizyka</v>
      </c>
      <c r="H115" s="285"/>
      <c r="I115" s="286"/>
      <c r="K115" s="48">
        <v>6</v>
      </c>
      <c r="L115" s="51" t="str">
        <f>IF(Dane!$F$11="","",Dane!$F$11)</f>
        <v>Fizyka</v>
      </c>
      <c r="M115" s="285"/>
      <c r="N115" s="286"/>
    </row>
    <row r="116" spans="1:14" s="50" customFormat="1" ht="16.5" customHeight="1">
      <c r="A116" s="48">
        <v>7</v>
      </c>
      <c r="B116" s="51" t="str">
        <f>IF(Dane!$F$12="","",Dane!$F$12)</f>
        <v>Chemia</v>
      </c>
      <c r="C116" s="285"/>
      <c r="D116" s="286"/>
      <c r="E116" s="49"/>
      <c r="F116" s="48">
        <v>7</v>
      </c>
      <c r="G116" s="51" t="str">
        <f>IF(Dane!$F$12="","",Dane!$F$12)</f>
        <v>Chemia</v>
      </c>
      <c r="H116" s="285"/>
      <c r="I116" s="286"/>
      <c r="K116" s="48">
        <v>7</v>
      </c>
      <c r="L116" s="51" t="str">
        <f>IF(Dane!$F$12="","",Dane!$F$12)</f>
        <v>Chemia</v>
      </c>
      <c r="M116" s="285"/>
      <c r="N116" s="286"/>
    </row>
    <row r="117" spans="1:14" s="50" customFormat="1" ht="16.5" customHeight="1">
      <c r="A117" s="48">
        <v>8</v>
      </c>
      <c r="B117" s="51" t="str">
        <f>IF(Dane!$F$13="","",Dane!$F$13)</f>
        <v>Geografia</v>
      </c>
      <c r="C117" s="285"/>
      <c r="D117" s="286"/>
      <c r="E117" s="49"/>
      <c r="F117" s="48">
        <v>8</v>
      </c>
      <c r="G117" s="51" t="str">
        <f>IF(Dane!$F$13="","",Dane!$F$13)</f>
        <v>Geografia</v>
      </c>
      <c r="H117" s="285"/>
      <c r="I117" s="286"/>
      <c r="K117" s="48">
        <v>8</v>
      </c>
      <c r="L117" s="51" t="str">
        <f>IF(Dane!$F$13="","",Dane!$F$13)</f>
        <v>Geografia</v>
      </c>
      <c r="M117" s="285"/>
      <c r="N117" s="286"/>
    </row>
    <row r="118" spans="1:14" s="50" customFormat="1" ht="16.5" customHeight="1">
      <c r="A118" s="48">
        <v>9</v>
      </c>
      <c r="B118" s="51" t="str">
        <f>IF(Dane!$F$14="","",Dane!$F$14)</f>
        <v>Historia</v>
      </c>
      <c r="C118" s="285"/>
      <c r="D118" s="286"/>
      <c r="E118" s="49"/>
      <c r="F118" s="48">
        <v>9</v>
      </c>
      <c r="G118" s="51" t="str">
        <f>IF(Dane!$F$14="","",Dane!$F$14)</f>
        <v>Historia</v>
      </c>
      <c r="H118" s="285"/>
      <c r="I118" s="286"/>
      <c r="K118" s="48">
        <v>9</v>
      </c>
      <c r="L118" s="51" t="str">
        <f>IF(Dane!$F$14="","",Dane!$F$14)</f>
        <v>Historia</v>
      </c>
      <c r="M118" s="285"/>
      <c r="N118" s="286"/>
    </row>
    <row r="119" spans="1:14" s="50" customFormat="1" ht="16.5" customHeight="1">
      <c r="A119" s="48">
        <v>10</v>
      </c>
      <c r="B119" s="51" t="str">
        <f>IF(Dane!$F$15="","",Dane!$F$15)</f>
        <v>W-F</v>
      </c>
      <c r="C119" s="285"/>
      <c r="D119" s="286"/>
      <c r="E119" s="49"/>
      <c r="F119" s="48">
        <v>10</v>
      </c>
      <c r="G119" s="51" t="str">
        <f>IF(Dane!$F$15="","",Dane!$F$15)</f>
        <v>W-F</v>
      </c>
      <c r="H119" s="285"/>
      <c r="I119" s="286"/>
      <c r="K119" s="48">
        <v>10</v>
      </c>
      <c r="L119" s="51" t="str">
        <f>IF(Dane!$F$15="","",Dane!$F$15)</f>
        <v>W-F</v>
      </c>
      <c r="M119" s="285"/>
      <c r="N119" s="286"/>
    </row>
    <row r="120" spans="1:14" s="50" customFormat="1" ht="16.5" customHeight="1">
      <c r="A120" s="48">
        <v>11</v>
      </c>
      <c r="B120" s="51" t="str">
        <f>IF(Dane!$F$16="","",Dane!$F$16)</f>
        <v>Podstawy. przeds.</v>
      </c>
      <c r="C120" s="285"/>
      <c r="D120" s="286"/>
      <c r="E120" s="49"/>
      <c r="F120" s="48">
        <v>11</v>
      </c>
      <c r="G120" s="51" t="str">
        <f>IF(Dane!$F$16="","",Dane!$F$16)</f>
        <v>Podstawy. przeds.</v>
      </c>
      <c r="H120" s="285"/>
      <c r="I120" s="286"/>
      <c r="K120" s="48">
        <v>11</v>
      </c>
      <c r="L120" s="51" t="str">
        <f>IF(Dane!$F$16="","",Dane!$F$16)</f>
        <v>Podstawy. przeds.</v>
      </c>
      <c r="M120" s="285"/>
      <c r="N120" s="286"/>
    </row>
    <row r="121" spans="1:14" s="50" customFormat="1" ht="16.5" customHeight="1">
      <c r="A121" s="48">
        <v>12</v>
      </c>
      <c r="B121" s="51" t="str">
        <f>IF(Dane!$F$17="","",Dane!$F$17)</f>
        <v>Funkcj. przed. w. w.</v>
      </c>
      <c r="C121" s="285"/>
      <c r="D121" s="286"/>
      <c r="E121" s="49"/>
      <c r="F121" s="48">
        <v>12</v>
      </c>
      <c r="G121" s="51" t="str">
        <f>IF(Dane!$F$17="","",Dane!$F$17)</f>
        <v>Funkcj. przed. w. w.</v>
      </c>
      <c r="H121" s="285"/>
      <c r="I121" s="286"/>
      <c r="K121" s="48">
        <v>12</v>
      </c>
      <c r="L121" s="51" t="str">
        <f>IF(Dane!$F$17="","",Dane!$F$17)</f>
        <v>Funkcj. przed. w. w.</v>
      </c>
      <c r="M121" s="285"/>
      <c r="N121" s="286"/>
    </row>
    <row r="122" spans="1:14" s="50" customFormat="1" ht="16.5" customHeight="1">
      <c r="A122" s="48">
        <v>13</v>
      </c>
      <c r="B122" s="51" t="str">
        <f>IF(Dane!$F$18="","",Dane!$F$18)</f>
        <v>Praca biurowa</v>
      </c>
      <c r="C122" s="285"/>
      <c r="D122" s="286"/>
      <c r="E122" s="49"/>
      <c r="F122" s="48">
        <v>13</v>
      </c>
      <c r="G122" s="51" t="str">
        <f>IF(Dane!$F$18="","",Dane!$F$18)</f>
        <v>Praca biurowa</v>
      </c>
      <c r="H122" s="285"/>
      <c r="I122" s="286"/>
      <c r="K122" s="48">
        <v>13</v>
      </c>
      <c r="L122" s="51" t="str">
        <f>IF(Dane!$F$18="","",Dane!$F$18)</f>
        <v>Praca biurowa</v>
      </c>
      <c r="M122" s="285"/>
      <c r="N122" s="286"/>
    </row>
    <row r="123" spans="1:14" s="50" customFormat="1" ht="16.5" customHeight="1">
      <c r="A123" s="48">
        <v>14</v>
      </c>
      <c r="B123" s="51">
        <f>IF(Dane!$F$19="","",Dane!$F$19)</f>
      </c>
      <c r="C123" s="285"/>
      <c r="D123" s="286"/>
      <c r="E123" s="49"/>
      <c r="F123" s="48">
        <v>14</v>
      </c>
      <c r="G123" s="51">
        <f>IF(Dane!$F$19="","",Dane!$F$19)</f>
      </c>
      <c r="H123" s="285"/>
      <c r="I123" s="286"/>
      <c r="K123" s="48">
        <v>14</v>
      </c>
      <c r="L123" s="51">
        <f>IF(Dane!$F$19="","",Dane!$F$19)</f>
      </c>
      <c r="M123" s="285"/>
      <c r="N123" s="286"/>
    </row>
    <row r="124" spans="1:14" s="50" customFormat="1" ht="16.5" customHeight="1">
      <c r="A124" s="48">
        <v>15</v>
      </c>
      <c r="B124" s="51">
        <f>IF(Dane!$F$20="","",Dane!$F$20)</f>
      </c>
      <c r="C124" s="285"/>
      <c r="D124" s="286"/>
      <c r="E124" s="49"/>
      <c r="F124" s="48">
        <v>15</v>
      </c>
      <c r="G124" s="51">
        <f>IF(Dane!$F$20="","",Dane!$F$20)</f>
      </c>
      <c r="H124" s="285"/>
      <c r="I124" s="286"/>
      <c r="K124" s="48">
        <v>15</v>
      </c>
      <c r="L124" s="51">
        <f>IF(Dane!$F$20="","",Dane!$F$20)</f>
      </c>
      <c r="M124" s="285"/>
      <c r="N124" s="286"/>
    </row>
    <row r="125" spans="1:14" s="50" customFormat="1" ht="16.5" customHeight="1">
      <c r="A125" s="48">
        <v>16</v>
      </c>
      <c r="B125" s="51">
        <f>IF(Dane!$F$21="","",Dane!$F$21)</f>
      </c>
      <c r="C125" s="285"/>
      <c r="D125" s="286"/>
      <c r="E125" s="49"/>
      <c r="F125" s="48">
        <v>16</v>
      </c>
      <c r="G125" s="51">
        <f>IF(Dane!$F$21="","",Dane!$F$21)</f>
      </c>
      <c r="H125" s="285"/>
      <c r="I125" s="286"/>
      <c r="K125" s="48">
        <v>16</v>
      </c>
      <c r="L125" s="51">
        <f>IF(Dane!$F$21="","",Dane!$F$21)</f>
      </c>
      <c r="M125" s="285"/>
      <c r="N125" s="286"/>
    </row>
    <row r="126" spans="1:14" s="50" customFormat="1" ht="16.5" customHeight="1">
      <c r="A126" s="48">
        <v>17</v>
      </c>
      <c r="B126" s="51">
        <f>IF(Dane!$F$22="","",Dane!$F$22)</f>
      </c>
      <c r="C126" s="285"/>
      <c r="D126" s="286"/>
      <c r="E126" s="49"/>
      <c r="F126" s="48">
        <v>17</v>
      </c>
      <c r="G126" s="51">
        <f>IF(Dane!$F$22="","",Dane!$F$22)</f>
      </c>
      <c r="H126" s="285"/>
      <c r="I126" s="286"/>
      <c r="K126" s="48">
        <v>17</v>
      </c>
      <c r="L126" s="51">
        <f>IF(Dane!$F$22="","",Dane!$F$22)</f>
      </c>
      <c r="M126" s="285"/>
      <c r="N126" s="286"/>
    </row>
    <row r="127" spans="1:14" s="50" customFormat="1" ht="16.5" customHeight="1">
      <c r="A127" s="302" t="s">
        <v>86</v>
      </c>
      <c r="B127" s="51" t="s">
        <v>69</v>
      </c>
      <c r="C127" s="74">
        <f>'Oceny I'!$AD$16</f>
        <v>0</v>
      </c>
      <c r="D127" s="75"/>
      <c r="E127" s="49"/>
      <c r="F127" s="302" t="s">
        <v>86</v>
      </c>
      <c r="G127" s="51" t="s">
        <v>69</v>
      </c>
      <c r="H127" s="74">
        <f>'Oceny I'!$AD$17</f>
        <v>0</v>
      </c>
      <c r="I127" s="78"/>
      <c r="K127" s="302" t="s">
        <v>86</v>
      </c>
      <c r="L127" s="51" t="s">
        <v>69</v>
      </c>
      <c r="M127" s="74">
        <f>'Oceny I'!$AD$18</f>
        <v>0</v>
      </c>
      <c r="N127" s="75"/>
    </row>
    <row r="128" spans="1:14" s="50" customFormat="1" ht="16.5" customHeight="1">
      <c r="A128" s="302"/>
      <c r="B128" s="51" t="s">
        <v>70</v>
      </c>
      <c r="C128" s="74">
        <f>'Oceny I'!$AE$16</f>
        <v>0</v>
      </c>
      <c r="D128" s="75"/>
      <c r="E128" s="49"/>
      <c r="F128" s="302"/>
      <c r="G128" s="51" t="s">
        <v>70</v>
      </c>
      <c r="H128" s="74">
        <f>'Oceny I'!$AE$17</f>
        <v>0</v>
      </c>
      <c r="I128" s="78"/>
      <c r="K128" s="302"/>
      <c r="L128" s="51" t="s">
        <v>70</v>
      </c>
      <c r="M128" s="74">
        <f>'Oceny I'!$AE$18</f>
        <v>0</v>
      </c>
      <c r="N128" s="75"/>
    </row>
    <row r="129" spans="1:14" s="50" customFormat="1" ht="16.5" customHeight="1">
      <c r="A129" s="302"/>
      <c r="B129" s="51" t="s">
        <v>85</v>
      </c>
      <c r="C129" s="52">
        <f>SUM(C127:C128)</f>
        <v>0</v>
      </c>
      <c r="D129" s="76">
        <f>mieś!$U16</f>
      </c>
      <c r="E129" s="49"/>
      <c r="F129" s="302"/>
      <c r="G129" s="51" t="s">
        <v>85</v>
      </c>
      <c r="H129" s="52">
        <f>SUM(H127:H128)</f>
        <v>0</v>
      </c>
      <c r="I129" s="76">
        <f>mieś!$U17</f>
      </c>
      <c r="K129" s="302"/>
      <c r="L129" s="51" t="s">
        <v>85</v>
      </c>
      <c r="M129" s="52">
        <f>SUM(M127:M128)</f>
        <v>0</v>
      </c>
      <c r="N129" s="76">
        <f>mieś!$U18</f>
      </c>
    </row>
    <row r="130" spans="1:14" s="50" customFormat="1" ht="16.5" customHeight="1">
      <c r="A130" s="302"/>
      <c r="B130" s="51" t="s">
        <v>71</v>
      </c>
      <c r="C130" s="74">
        <f>'Oceny I'!$AF$16</f>
        <v>0</v>
      </c>
      <c r="D130" s="75"/>
      <c r="E130" s="49"/>
      <c r="F130" s="302"/>
      <c r="G130" s="51" t="s">
        <v>71</v>
      </c>
      <c r="H130" s="74">
        <f>'Oceny I'!$AF$17</f>
        <v>0</v>
      </c>
      <c r="I130" s="78"/>
      <c r="K130" s="302"/>
      <c r="L130" s="51" t="s">
        <v>71</v>
      </c>
      <c r="M130" s="74">
        <f>'Oceny I'!$AF$18</f>
        <v>0</v>
      </c>
      <c r="N130" s="75"/>
    </row>
    <row r="131" spans="1:14" s="50" customFormat="1" ht="16.5" customHeight="1">
      <c r="A131" s="296" t="s">
        <v>87</v>
      </c>
      <c r="B131" s="51" t="s">
        <v>69</v>
      </c>
      <c r="C131" s="74">
        <f>'Oceny II'!$AD$16</f>
        <v>0</v>
      </c>
      <c r="D131" s="75"/>
      <c r="E131" s="53"/>
      <c r="F131" s="296" t="s">
        <v>87</v>
      </c>
      <c r="G131" s="51" t="s">
        <v>69</v>
      </c>
      <c r="H131" s="74">
        <f>'Oceny II'!$AD$17</f>
        <v>0</v>
      </c>
      <c r="I131" s="75"/>
      <c r="K131" s="296" t="s">
        <v>87</v>
      </c>
      <c r="L131" s="51" t="s">
        <v>69</v>
      </c>
      <c r="M131" s="74">
        <f>'Oceny II'!$AD$18</f>
        <v>0</v>
      </c>
      <c r="N131" s="75"/>
    </row>
    <row r="132" spans="1:14" s="50" customFormat="1" ht="16.5" customHeight="1">
      <c r="A132" s="297"/>
      <c r="B132" s="51" t="s">
        <v>70</v>
      </c>
      <c r="C132" s="74">
        <f>'Oceny II'!$AE$16</f>
        <v>0</v>
      </c>
      <c r="D132" s="75"/>
      <c r="E132" s="53"/>
      <c r="F132" s="297"/>
      <c r="G132" s="51" t="s">
        <v>70</v>
      </c>
      <c r="H132" s="74">
        <f>'Oceny II'!$AE$17</f>
        <v>0</v>
      </c>
      <c r="I132" s="75"/>
      <c r="K132" s="297"/>
      <c r="L132" s="51" t="s">
        <v>70</v>
      </c>
      <c r="M132" s="74">
        <f>'Oceny II'!$AE$18</f>
        <v>0</v>
      </c>
      <c r="N132" s="75"/>
    </row>
    <row r="133" spans="1:14" s="50" customFormat="1" ht="16.5" customHeight="1">
      <c r="A133" s="297"/>
      <c r="B133" s="51" t="s">
        <v>85</v>
      </c>
      <c r="C133" s="52">
        <f>SUM(C131:C132)</f>
        <v>0</v>
      </c>
      <c r="D133" s="76">
        <f>mieś!$AN16</f>
      </c>
      <c r="E133" s="53"/>
      <c r="F133" s="297"/>
      <c r="G133" s="51" t="s">
        <v>85</v>
      </c>
      <c r="H133" s="52">
        <f>SUM(H131:H132)</f>
        <v>0</v>
      </c>
      <c r="I133" s="76">
        <f>mieś!$AN17</f>
      </c>
      <c r="K133" s="297"/>
      <c r="L133" s="51" t="s">
        <v>85</v>
      </c>
      <c r="M133" s="52">
        <f>SUM(M131:M132)</f>
        <v>0</v>
      </c>
      <c r="N133" s="76">
        <f>mieś!$AN18</f>
      </c>
    </row>
    <row r="134" spans="1:14" s="50" customFormat="1" ht="16.5" customHeight="1">
      <c r="A134" s="298"/>
      <c r="B134" s="51" t="s">
        <v>71</v>
      </c>
      <c r="C134" s="74">
        <f>'Oceny II'!$AF$16</f>
        <v>0</v>
      </c>
      <c r="D134" s="75"/>
      <c r="E134" s="53"/>
      <c r="F134" s="298"/>
      <c r="G134" s="51" t="s">
        <v>71</v>
      </c>
      <c r="H134" s="74">
        <f>'Oceny II'!$AF$17</f>
        <v>0</v>
      </c>
      <c r="I134" s="75"/>
      <c r="K134" s="298"/>
      <c r="L134" s="51" t="s">
        <v>71</v>
      </c>
      <c r="M134" s="74">
        <f>'Oceny II'!$AF$18</f>
        <v>0</v>
      </c>
      <c r="N134" s="75"/>
    </row>
    <row r="135" spans="1:14" s="50" customFormat="1" ht="16.5" customHeight="1">
      <c r="A135" s="54"/>
      <c r="B135" s="54"/>
      <c r="C135" s="55"/>
      <c r="D135" s="55"/>
      <c r="E135" s="53"/>
      <c r="F135" s="54"/>
      <c r="G135" s="54"/>
      <c r="H135" s="55"/>
      <c r="K135" s="54"/>
      <c r="L135" s="54"/>
      <c r="M135" s="55"/>
      <c r="N135" s="55"/>
    </row>
    <row r="136" spans="1:14" s="62" customFormat="1" ht="25.5" customHeight="1">
      <c r="A136" s="60">
        <f>Dane!A19</f>
        <v>16</v>
      </c>
      <c r="B136" s="287" t="str">
        <f>Dane!B19</f>
        <v>Nazwisko Imię</v>
      </c>
      <c r="C136" s="288"/>
      <c r="D136" s="289"/>
      <c r="E136" s="61"/>
      <c r="F136" s="60">
        <f>Dane!A20</f>
        <v>17</v>
      </c>
      <c r="G136" s="287" t="str">
        <f>Dane!B20</f>
        <v>Nazwisko Imię</v>
      </c>
      <c r="H136" s="288"/>
      <c r="I136" s="289"/>
      <c r="K136" s="60">
        <f>Dane!A21</f>
        <v>18</v>
      </c>
      <c r="L136" s="287" t="str">
        <f>Dane!B21</f>
        <v>Nazwisko Imię</v>
      </c>
      <c r="M136" s="288"/>
      <c r="N136" s="289"/>
    </row>
    <row r="137" spans="1:14" s="50" customFormat="1" ht="16.5" customHeight="1">
      <c r="A137" s="48">
        <v>1</v>
      </c>
      <c r="B137" s="51" t="str">
        <f>IF(Dane!$F$4="","",Dane!$F$4)</f>
        <v>Religia</v>
      </c>
      <c r="C137" s="285"/>
      <c r="D137" s="286"/>
      <c r="E137" s="49"/>
      <c r="F137" s="48">
        <v>1</v>
      </c>
      <c r="G137" s="51" t="str">
        <f>IF(Dane!$F$4="","",Dane!$F$4)</f>
        <v>Religia</v>
      </c>
      <c r="H137" s="285"/>
      <c r="I137" s="286"/>
      <c r="K137" s="48">
        <v>1</v>
      </c>
      <c r="L137" s="51" t="str">
        <f>IF(Dane!$F$4="","",Dane!$F$4)</f>
        <v>Religia</v>
      </c>
      <c r="M137" s="285"/>
      <c r="N137" s="286"/>
    </row>
    <row r="138" spans="1:14" s="50" customFormat="1" ht="16.5" customHeight="1">
      <c r="A138" s="48">
        <v>2</v>
      </c>
      <c r="B138" s="51" t="str">
        <f>IF(Dane!$F$5="","",Dane!$F$5)</f>
        <v>Język polski</v>
      </c>
      <c r="C138" s="285"/>
      <c r="D138" s="286"/>
      <c r="E138" s="49"/>
      <c r="F138" s="48">
        <v>2</v>
      </c>
      <c r="G138" s="51" t="str">
        <f>IF(Dane!$F$5="","",Dane!$F$5)</f>
        <v>Język polski</v>
      </c>
      <c r="H138" s="285"/>
      <c r="I138" s="286"/>
      <c r="K138" s="48">
        <v>2</v>
      </c>
      <c r="L138" s="51" t="str">
        <f>IF(Dane!$F$5="","",Dane!$F$5)</f>
        <v>Język polski</v>
      </c>
      <c r="M138" s="285"/>
      <c r="N138" s="286"/>
    </row>
    <row r="139" spans="1:14" s="50" customFormat="1" ht="16.5" customHeight="1">
      <c r="A139" s="48">
        <v>3</v>
      </c>
      <c r="B139" s="51">
        <f>IF(Dane!$B$19="","",Dane!$C$19)</f>
        <v>0</v>
      </c>
      <c r="C139" s="285"/>
      <c r="D139" s="286"/>
      <c r="E139" s="49"/>
      <c r="F139" s="48">
        <v>3</v>
      </c>
      <c r="G139" s="51">
        <f>IF(Dane!$B$20="","",Dane!$C$20)</f>
        <v>0</v>
      </c>
      <c r="H139" s="285"/>
      <c r="I139" s="286"/>
      <c r="K139" s="48">
        <v>3</v>
      </c>
      <c r="L139" s="51">
        <f>IF(Dane!$B$21="","",Dane!$C$21)</f>
        <v>0</v>
      </c>
      <c r="M139" s="285"/>
      <c r="N139" s="286"/>
    </row>
    <row r="140" spans="1:14" s="50" customFormat="1" ht="16.5" customHeight="1">
      <c r="A140" s="48">
        <v>4</v>
      </c>
      <c r="B140" s="51">
        <f>IF(Dane!$B$19="","",Dane!$D$19)</f>
        <v>0</v>
      </c>
      <c r="C140" s="285"/>
      <c r="D140" s="286"/>
      <c r="E140" s="49"/>
      <c r="F140" s="48">
        <v>4</v>
      </c>
      <c r="G140" s="51">
        <f>IF(Dane!$B$20="","",Dane!$D$20)</f>
        <v>0</v>
      </c>
      <c r="H140" s="285"/>
      <c r="I140" s="286"/>
      <c r="K140" s="48">
        <v>4</v>
      </c>
      <c r="L140" s="51">
        <f>IF(Dane!$B$21="","",Dane!$D$21)</f>
        <v>0</v>
      </c>
      <c r="M140" s="285"/>
      <c r="N140" s="286"/>
    </row>
    <row r="141" spans="1:14" s="50" customFormat="1" ht="16.5" customHeight="1">
      <c r="A141" s="48">
        <v>5</v>
      </c>
      <c r="B141" s="51" t="str">
        <f>IF(Dane!$F$10="","",Dane!$F$10)</f>
        <v>Matematyka</v>
      </c>
      <c r="C141" s="285"/>
      <c r="D141" s="286"/>
      <c r="E141" s="49"/>
      <c r="F141" s="48">
        <v>5</v>
      </c>
      <c r="G141" s="51" t="str">
        <f>IF(Dane!$F$10="","",Dane!$F$10)</f>
        <v>Matematyka</v>
      </c>
      <c r="H141" s="285"/>
      <c r="I141" s="286"/>
      <c r="K141" s="48">
        <v>5</v>
      </c>
      <c r="L141" s="51" t="str">
        <f>IF(Dane!$F$10="","",Dane!$F$10)</f>
        <v>Matematyka</v>
      </c>
      <c r="M141" s="285"/>
      <c r="N141" s="286"/>
    </row>
    <row r="142" spans="1:14" s="50" customFormat="1" ht="16.5" customHeight="1">
      <c r="A142" s="48">
        <v>6</v>
      </c>
      <c r="B142" s="51" t="str">
        <f>IF(Dane!$F$11="","",Dane!$F$11)</f>
        <v>Fizyka</v>
      </c>
      <c r="C142" s="285"/>
      <c r="D142" s="286"/>
      <c r="E142" s="49"/>
      <c r="F142" s="48">
        <v>6</v>
      </c>
      <c r="G142" s="51" t="str">
        <f>IF(Dane!$F$11="","",Dane!$F$11)</f>
        <v>Fizyka</v>
      </c>
      <c r="H142" s="285"/>
      <c r="I142" s="286"/>
      <c r="K142" s="48">
        <v>6</v>
      </c>
      <c r="L142" s="51" t="str">
        <f>IF(Dane!$F$11="","",Dane!$F$11)</f>
        <v>Fizyka</v>
      </c>
      <c r="M142" s="285"/>
      <c r="N142" s="286"/>
    </row>
    <row r="143" spans="1:14" s="50" customFormat="1" ht="16.5" customHeight="1">
      <c r="A143" s="48">
        <v>7</v>
      </c>
      <c r="B143" s="51" t="str">
        <f>IF(Dane!$F$12="","",Dane!$F$12)</f>
        <v>Chemia</v>
      </c>
      <c r="C143" s="285"/>
      <c r="D143" s="286"/>
      <c r="E143" s="49"/>
      <c r="F143" s="48">
        <v>7</v>
      </c>
      <c r="G143" s="51" t="str">
        <f>IF(Dane!$F$12="","",Dane!$F$12)</f>
        <v>Chemia</v>
      </c>
      <c r="H143" s="285"/>
      <c r="I143" s="286"/>
      <c r="K143" s="48">
        <v>7</v>
      </c>
      <c r="L143" s="51" t="str">
        <f>IF(Dane!$F$12="","",Dane!$F$12)</f>
        <v>Chemia</v>
      </c>
      <c r="M143" s="285"/>
      <c r="N143" s="286"/>
    </row>
    <row r="144" spans="1:14" s="50" customFormat="1" ht="16.5" customHeight="1">
      <c r="A144" s="48">
        <v>8</v>
      </c>
      <c r="B144" s="51" t="str">
        <f>IF(Dane!$F$13="","",Dane!$F$13)</f>
        <v>Geografia</v>
      </c>
      <c r="C144" s="285"/>
      <c r="D144" s="286"/>
      <c r="E144" s="49"/>
      <c r="F144" s="48">
        <v>8</v>
      </c>
      <c r="G144" s="51" t="str">
        <f>IF(Dane!$F$13="","",Dane!$F$13)</f>
        <v>Geografia</v>
      </c>
      <c r="H144" s="285"/>
      <c r="I144" s="286"/>
      <c r="K144" s="48">
        <v>8</v>
      </c>
      <c r="L144" s="51" t="str">
        <f>IF(Dane!$F$13="","",Dane!$F$13)</f>
        <v>Geografia</v>
      </c>
      <c r="M144" s="285"/>
      <c r="N144" s="286"/>
    </row>
    <row r="145" spans="1:14" s="50" customFormat="1" ht="16.5" customHeight="1">
      <c r="A145" s="48">
        <v>9</v>
      </c>
      <c r="B145" s="51" t="str">
        <f>IF(Dane!$F$14="","",Dane!$F$14)</f>
        <v>Historia</v>
      </c>
      <c r="C145" s="285"/>
      <c r="D145" s="286"/>
      <c r="E145" s="49"/>
      <c r="F145" s="48">
        <v>9</v>
      </c>
      <c r="G145" s="51" t="str">
        <f>IF(Dane!$F$14="","",Dane!$F$14)</f>
        <v>Historia</v>
      </c>
      <c r="H145" s="285"/>
      <c r="I145" s="286"/>
      <c r="K145" s="48">
        <v>9</v>
      </c>
      <c r="L145" s="51" t="str">
        <f>IF(Dane!$F$14="","",Dane!$F$14)</f>
        <v>Historia</v>
      </c>
      <c r="M145" s="285"/>
      <c r="N145" s="286"/>
    </row>
    <row r="146" spans="1:14" s="50" customFormat="1" ht="16.5" customHeight="1">
      <c r="A146" s="48">
        <v>10</v>
      </c>
      <c r="B146" s="51" t="str">
        <f>IF(Dane!$F$15="","",Dane!$F$15)</f>
        <v>W-F</v>
      </c>
      <c r="C146" s="285"/>
      <c r="D146" s="286"/>
      <c r="E146" s="49"/>
      <c r="F146" s="48">
        <v>10</v>
      </c>
      <c r="G146" s="51" t="str">
        <f>IF(Dane!$F$15="","",Dane!$F$15)</f>
        <v>W-F</v>
      </c>
      <c r="H146" s="285"/>
      <c r="I146" s="286"/>
      <c r="K146" s="48">
        <v>10</v>
      </c>
      <c r="L146" s="51" t="str">
        <f>IF(Dane!$F$15="","",Dane!$F$15)</f>
        <v>W-F</v>
      </c>
      <c r="M146" s="285"/>
      <c r="N146" s="286"/>
    </row>
    <row r="147" spans="1:14" s="50" customFormat="1" ht="16.5" customHeight="1">
      <c r="A147" s="48">
        <v>11</v>
      </c>
      <c r="B147" s="51" t="str">
        <f>IF(Dane!$F$16="","",Dane!$F$16)</f>
        <v>Podstawy. przeds.</v>
      </c>
      <c r="C147" s="285"/>
      <c r="D147" s="286"/>
      <c r="E147" s="49"/>
      <c r="F147" s="48">
        <v>11</v>
      </c>
      <c r="G147" s="51" t="str">
        <f>IF(Dane!$F$16="","",Dane!$F$16)</f>
        <v>Podstawy. przeds.</v>
      </c>
      <c r="H147" s="285"/>
      <c r="I147" s="286"/>
      <c r="K147" s="48">
        <v>11</v>
      </c>
      <c r="L147" s="51" t="str">
        <f>IF(Dane!$F$16="","",Dane!$F$16)</f>
        <v>Podstawy. przeds.</v>
      </c>
      <c r="M147" s="285"/>
      <c r="N147" s="286"/>
    </row>
    <row r="148" spans="1:14" s="50" customFormat="1" ht="16.5" customHeight="1">
      <c r="A148" s="48">
        <v>12</v>
      </c>
      <c r="B148" s="51" t="str">
        <f>IF(Dane!$F$17="","",Dane!$F$17)</f>
        <v>Funkcj. przed. w. w.</v>
      </c>
      <c r="C148" s="285"/>
      <c r="D148" s="286"/>
      <c r="E148" s="49"/>
      <c r="F148" s="48">
        <v>12</v>
      </c>
      <c r="G148" s="51" t="str">
        <f>IF(Dane!$F$17="","",Dane!$F$17)</f>
        <v>Funkcj. przed. w. w.</v>
      </c>
      <c r="H148" s="285"/>
      <c r="I148" s="286"/>
      <c r="K148" s="48">
        <v>12</v>
      </c>
      <c r="L148" s="51" t="str">
        <f>IF(Dane!$F$17="","",Dane!$F$17)</f>
        <v>Funkcj. przed. w. w.</v>
      </c>
      <c r="M148" s="285"/>
      <c r="N148" s="286"/>
    </row>
    <row r="149" spans="1:14" s="50" customFormat="1" ht="16.5" customHeight="1">
      <c r="A149" s="48">
        <v>13</v>
      </c>
      <c r="B149" s="51" t="str">
        <f>IF(Dane!$F$18="","",Dane!$F$18)</f>
        <v>Praca biurowa</v>
      </c>
      <c r="C149" s="285"/>
      <c r="D149" s="286"/>
      <c r="E149" s="49"/>
      <c r="F149" s="48">
        <v>13</v>
      </c>
      <c r="G149" s="51" t="str">
        <f>IF(Dane!$F$18="","",Dane!$F$18)</f>
        <v>Praca biurowa</v>
      </c>
      <c r="H149" s="285"/>
      <c r="I149" s="286"/>
      <c r="K149" s="48">
        <v>13</v>
      </c>
      <c r="L149" s="51" t="str">
        <f>IF(Dane!$F$18="","",Dane!$F$18)</f>
        <v>Praca biurowa</v>
      </c>
      <c r="M149" s="285"/>
      <c r="N149" s="286"/>
    </row>
    <row r="150" spans="1:14" s="50" customFormat="1" ht="16.5" customHeight="1">
      <c r="A150" s="48">
        <v>14</v>
      </c>
      <c r="B150" s="51">
        <f>IF(Dane!$F$19="","",Dane!$F$19)</f>
      </c>
      <c r="C150" s="285"/>
      <c r="D150" s="286"/>
      <c r="E150" s="49"/>
      <c r="F150" s="48">
        <v>14</v>
      </c>
      <c r="G150" s="51">
        <f>IF(Dane!$F$19="","",Dane!$F$19)</f>
      </c>
      <c r="H150" s="285"/>
      <c r="I150" s="286"/>
      <c r="K150" s="48">
        <v>14</v>
      </c>
      <c r="L150" s="51">
        <f>IF(Dane!$F$19="","",Dane!$F$19)</f>
      </c>
      <c r="M150" s="285"/>
      <c r="N150" s="286"/>
    </row>
    <row r="151" spans="1:14" s="50" customFormat="1" ht="16.5" customHeight="1">
      <c r="A151" s="48">
        <v>15</v>
      </c>
      <c r="B151" s="51">
        <f>IF(Dane!$F$20="","",Dane!$F$20)</f>
      </c>
      <c r="C151" s="285"/>
      <c r="D151" s="286"/>
      <c r="E151" s="49"/>
      <c r="F151" s="48">
        <v>15</v>
      </c>
      <c r="G151" s="51">
        <f>IF(Dane!$F$20="","",Dane!$F$20)</f>
      </c>
      <c r="H151" s="285"/>
      <c r="I151" s="286"/>
      <c r="K151" s="48">
        <v>15</v>
      </c>
      <c r="L151" s="51">
        <f>IF(Dane!$F$20="","",Dane!$F$20)</f>
      </c>
      <c r="M151" s="285"/>
      <c r="N151" s="286"/>
    </row>
    <row r="152" spans="1:14" s="50" customFormat="1" ht="16.5" customHeight="1">
      <c r="A152" s="48">
        <v>16</v>
      </c>
      <c r="B152" s="51">
        <f>IF(Dane!$F$21="","",Dane!$F$21)</f>
      </c>
      <c r="C152" s="285"/>
      <c r="D152" s="286"/>
      <c r="E152" s="49"/>
      <c r="F152" s="48">
        <v>16</v>
      </c>
      <c r="G152" s="51">
        <f>IF(Dane!$F$21="","",Dane!$F$21)</f>
      </c>
      <c r="H152" s="285"/>
      <c r="I152" s="286"/>
      <c r="K152" s="48">
        <v>16</v>
      </c>
      <c r="L152" s="51">
        <f>IF(Dane!$F$21="","",Dane!$F$21)</f>
      </c>
      <c r="M152" s="285"/>
      <c r="N152" s="286"/>
    </row>
    <row r="153" spans="1:14" s="50" customFormat="1" ht="16.5" customHeight="1">
      <c r="A153" s="48">
        <v>17</v>
      </c>
      <c r="B153" s="51">
        <f>IF(Dane!$F$22="","",Dane!$F$22)</f>
      </c>
      <c r="C153" s="285"/>
      <c r="D153" s="286"/>
      <c r="E153" s="49"/>
      <c r="F153" s="48">
        <v>17</v>
      </c>
      <c r="G153" s="51">
        <f>IF(Dane!$F$22="","",Dane!$F$22)</f>
      </c>
      <c r="H153" s="285"/>
      <c r="I153" s="286"/>
      <c r="K153" s="48">
        <v>17</v>
      </c>
      <c r="L153" s="51">
        <f>IF(Dane!$F$22="","",Dane!$F$22)</f>
      </c>
      <c r="M153" s="285"/>
      <c r="N153" s="286"/>
    </row>
    <row r="154" spans="1:14" s="50" customFormat="1" ht="16.5" customHeight="1">
      <c r="A154" s="302" t="s">
        <v>86</v>
      </c>
      <c r="B154" s="51" t="s">
        <v>69</v>
      </c>
      <c r="C154" s="74">
        <f>'Oceny I'!$AD$19</f>
        <v>0</v>
      </c>
      <c r="D154" s="75"/>
      <c r="E154" s="49"/>
      <c r="F154" s="302" t="s">
        <v>86</v>
      </c>
      <c r="G154" s="51" t="s">
        <v>69</v>
      </c>
      <c r="H154" s="74">
        <f>'Oceny I'!$AD$20</f>
        <v>0</v>
      </c>
      <c r="I154" s="78"/>
      <c r="K154" s="302" t="s">
        <v>86</v>
      </c>
      <c r="L154" s="51" t="s">
        <v>69</v>
      </c>
      <c r="M154" s="74">
        <f>'Oceny I'!$AD$21</f>
        <v>0</v>
      </c>
      <c r="N154" s="75"/>
    </row>
    <row r="155" spans="1:14" s="50" customFormat="1" ht="16.5" customHeight="1">
      <c r="A155" s="302"/>
      <c r="B155" s="51" t="s">
        <v>70</v>
      </c>
      <c r="C155" s="74">
        <f>'Oceny I'!$AE$19</f>
        <v>0</v>
      </c>
      <c r="D155" s="75"/>
      <c r="E155" s="49"/>
      <c r="F155" s="302"/>
      <c r="G155" s="51" t="s">
        <v>70</v>
      </c>
      <c r="H155" s="74">
        <f>'Oceny I'!$AE$20</f>
        <v>0</v>
      </c>
      <c r="I155" s="78"/>
      <c r="K155" s="302"/>
      <c r="L155" s="51" t="s">
        <v>70</v>
      </c>
      <c r="M155" s="74">
        <f>'Oceny I'!$AE$21</f>
        <v>0</v>
      </c>
      <c r="N155" s="75"/>
    </row>
    <row r="156" spans="1:14" s="50" customFormat="1" ht="16.5" customHeight="1">
      <c r="A156" s="302"/>
      <c r="B156" s="51" t="s">
        <v>85</v>
      </c>
      <c r="C156" s="52">
        <f>SUM(C154:C155)</f>
        <v>0</v>
      </c>
      <c r="D156" s="76">
        <f>mieś!$U19</f>
      </c>
      <c r="E156" s="49"/>
      <c r="F156" s="302"/>
      <c r="G156" s="51" t="s">
        <v>85</v>
      </c>
      <c r="H156" s="52">
        <f>SUM(H154:H155)</f>
        <v>0</v>
      </c>
      <c r="I156" s="76">
        <f>mieś!$U20</f>
      </c>
      <c r="K156" s="302"/>
      <c r="L156" s="51" t="s">
        <v>85</v>
      </c>
      <c r="M156" s="52">
        <f>SUM(M154:M155)</f>
        <v>0</v>
      </c>
      <c r="N156" s="76">
        <f>mieś!$U21</f>
      </c>
    </row>
    <row r="157" spans="1:14" s="50" customFormat="1" ht="16.5" customHeight="1">
      <c r="A157" s="302"/>
      <c r="B157" s="80" t="s">
        <v>71</v>
      </c>
      <c r="C157" s="74">
        <f>'Oceny I'!$AF$19</f>
        <v>0</v>
      </c>
      <c r="D157" s="75"/>
      <c r="E157" s="49"/>
      <c r="F157" s="302"/>
      <c r="G157" s="80" t="s">
        <v>71</v>
      </c>
      <c r="H157" s="74">
        <f>'Oceny I'!$AF$20</f>
        <v>0</v>
      </c>
      <c r="I157" s="78"/>
      <c r="K157" s="302"/>
      <c r="L157" s="80" t="s">
        <v>71</v>
      </c>
      <c r="M157" s="74">
        <f>'Oceny I'!$AF$21</f>
        <v>0</v>
      </c>
      <c r="N157" s="75"/>
    </row>
    <row r="158" spans="1:14" s="50" customFormat="1" ht="16.5" customHeight="1">
      <c r="A158" s="296" t="s">
        <v>87</v>
      </c>
      <c r="B158" s="51" t="s">
        <v>69</v>
      </c>
      <c r="C158" s="74">
        <f>'Oceny II'!$AD$19</f>
        <v>0</v>
      </c>
      <c r="D158" s="75"/>
      <c r="E158" s="53"/>
      <c r="F158" s="296" t="s">
        <v>87</v>
      </c>
      <c r="G158" s="51" t="s">
        <v>69</v>
      </c>
      <c r="H158" s="74">
        <f>'Oceny II'!$AD$20</f>
        <v>0</v>
      </c>
      <c r="I158" s="75"/>
      <c r="K158" s="296" t="s">
        <v>87</v>
      </c>
      <c r="L158" s="51" t="s">
        <v>69</v>
      </c>
      <c r="M158" s="74">
        <f>'Oceny II'!$AD$21</f>
        <v>0</v>
      </c>
      <c r="N158" s="75"/>
    </row>
    <row r="159" spans="1:14" s="50" customFormat="1" ht="16.5" customHeight="1">
      <c r="A159" s="297"/>
      <c r="B159" s="51" t="s">
        <v>70</v>
      </c>
      <c r="C159" s="74">
        <f>'Oceny II'!$AE$19</f>
        <v>0</v>
      </c>
      <c r="D159" s="75"/>
      <c r="E159" s="53"/>
      <c r="F159" s="297"/>
      <c r="G159" s="51" t="s">
        <v>70</v>
      </c>
      <c r="H159" s="74">
        <f>'Oceny II'!$AE$20</f>
        <v>0</v>
      </c>
      <c r="I159" s="75"/>
      <c r="K159" s="297"/>
      <c r="L159" s="51" t="s">
        <v>70</v>
      </c>
      <c r="M159" s="74">
        <f>'Oceny II'!$AE$21</f>
        <v>0</v>
      </c>
      <c r="N159" s="75"/>
    </row>
    <row r="160" spans="1:14" s="50" customFormat="1" ht="16.5" customHeight="1">
      <c r="A160" s="297"/>
      <c r="B160" s="51" t="s">
        <v>85</v>
      </c>
      <c r="C160" s="52">
        <f>SUM(C158:C159)</f>
        <v>0</v>
      </c>
      <c r="D160" s="76">
        <f>mieś!$AN19</f>
      </c>
      <c r="E160" s="53"/>
      <c r="F160" s="297"/>
      <c r="G160" s="51" t="s">
        <v>85</v>
      </c>
      <c r="H160" s="52">
        <f>SUM(H158:H159)</f>
        <v>0</v>
      </c>
      <c r="I160" s="76">
        <f>mieś!$AN20</f>
      </c>
      <c r="K160" s="297"/>
      <c r="L160" s="51" t="s">
        <v>85</v>
      </c>
      <c r="M160" s="52">
        <f>SUM(M158:M159)</f>
        <v>0</v>
      </c>
      <c r="N160" s="76">
        <f>mieś!$AN21</f>
      </c>
    </row>
    <row r="161" spans="1:14" s="50" customFormat="1" ht="16.5" customHeight="1">
      <c r="A161" s="298"/>
      <c r="B161" s="51" t="s">
        <v>71</v>
      </c>
      <c r="C161" s="74">
        <f>'Oceny II'!$AF$19</f>
        <v>0</v>
      </c>
      <c r="D161" s="75"/>
      <c r="E161" s="53"/>
      <c r="F161" s="298"/>
      <c r="G161" s="51" t="s">
        <v>71</v>
      </c>
      <c r="H161" s="74">
        <f>'Oceny II'!$AF$20</f>
        <v>0</v>
      </c>
      <c r="I161" s="75"/>
      <c r="K161" s="298"/>
      <c r="L161" s="51" t="s">
        <v>71</v>
      </c>
      <c r="M161" s="74">
        <f>'Oceny II'!$AF$21</f>
        <v>0</v>
      </c>
      <c r="N161" s="75"/>
    </row>
    <row r="162" spans="1:14" s="82" customFormat="1" ht="16.5" customHeight="1">
      <c r="A162" s="57"/>
      <c r="B162" s="54"/>
      <c r="C162" s="55"/>
      <c r="D162" s="55"/>
      <c r="E162" s="53"/>
      <c r="F162" s="57"/>
      <c r="G162" s="54"/>
      <c r="H162" s="55"/>
      <c r="K162" s="57"/>
      <c r="L162" s="54"/>
      <c r="M162" s="55"/>
      <c r="N162" s="55"/>
    </row>
    <row r="163" spans="1:14" s="62" customFormat="1" ht="25.5" customHeight="1">
      <c r="A163" s="60">
        <f>Dane!A22</f>
        <v>19</v>
      </c>
      <c r="B163" s="287" t="str">
        <f>Dane!B22</f>
        <v>Nazwisko Imię</v>
      </c>
      <c r="C163" s="288"/>
      <c r="D163" s="289"/>
      <c r="E163" s="61"/>
      <c r="F163" s="60">
        <f>Dane!A23</f>
        <v>20</v>
      </c>
      <c r="G163" s="287" t="str">
        <f>Dane!B23</f>
        <v>Nazwisko Imię</v>
      </c>
      <c r="H163" s="288"/>
      <c r="I163" s="289"/>
      <c r="K163" s="60">
        <f>Dane!A24</f>
        <v>21</v>
      </c>
      <c r="L163" s="287" t="str">
        <f>Dane!B24</f>
        <v>Nazwisko Imię</v>
      </c>
      <c r="M163" s="288"/>
      <c r="N163" s="289"/>
    </row>
    <row r="164" spans="1:14" s="50" customFormat="1" ht="16.5" customHeight="1">
      <c r="A164" s="48">
        <v>1</v>
      </c>
      <c r="B164" s="51" t="str">
        <f>IF(Dane!$F$4="","",Dane!$F$4)</f>
        <v>Religia</v>
      </c>
      <c r="C164" s="285"/>
      <c r="D164" s="286"/>
      <c r="E164" s="49"/>
      <c r="F164" s="48">
        <v>1</v>
      </c>
      <c r="G164" s="51" t="str">
        <f>IF(Dane!$F$4="","",Dane!$F$4)</f>
        <v>Religia</v>
      </c>
      <c r="H164" s="285"/>
      <c r="I164" s="286"/>
      <c r="K164" s="48">
        <v>1</v>
      </c>
      <c r="L164" s="51" t="str">
        <f>IF(Dane!$F$4="","",Dane!$F$4)</f>
        <v>Religia</v>
      </c>
      <c r="M164" s="285"/>
      <c r="N164" s="286"/>
    </row>
    <row r="165" spans="1:14" s="50" customFormat="1" ht="16.5" customHeight="1">
      <c r="A165" s="48">
        <v>2</v>
      </c>
      <c r="B165" s="51" t="str">
        <f>IF(Dane!$F$5="","",Dane!$F$5)</f>
        <v>Język polski</v>
      </c>
      <c r="C165" s="285"/>
      <c r="D165" s="286"/>
      <c r="E165" s="49"/>
      <c r="F165" s="48">
        <v>2</v>
      </c>
      <c r="G165" s="51" t="str">
        <f>IF(Dane!$F$5="","",Dane!$F$5)</f>
        <v>Język polski</v>
      </c>
      <c r="H165" s="285"/>
      <c r="I165" s="286"/>
      <c r="K165" s="48">
        <v>2</v>
      </c>
      <c r="L165" s="51" t="str">
        <f>IF(Dane!$F$5="","",Dane!$F$5)</f>
        <v>Język polski</v>
      </c>
      <c r="M165" s="285"/>
      <c r="N165" s="286"/>
    </row>
    <row r="166" spans="1:14" s="50" customFormat="1" ht="16.5" customHeight="1">
      <c r="A166" s="48">
        <v>3</v>
      </c>
      <c r="B166" s="51">
        <f>IF(Dane!$B$22="","",Dane!$C$22)</f>
        <v>0</v>
      </c>
      <c r="C166" s="285"/>
      <c r="D166" s="286"/>
      <c r="E166" s="49"/>
      <c r="F166" s="48">
        <v>3</v>
      </c>
      <c r="G166" s="51">
        <f>IF(Dane!$B$23="","",Dane!$C$23)</f>
        <v>0</v>
      </c>
      <c r="H166" s="285"/>
      <c r="I166" s="286"/>
      <c r="K166" s="48">
        <v>3</v>
      </c>
      <c r="L166" s="51">
        <f>IF(Dane!$B$24="","",Dane!$C$24)</f>
        <v>0</v>
      </c>
      <c r="M166" s="285"/>
      <c r="N166" s="286"/>
    </row>
    <row r="167" spans="1:14" s="50" customFormat="1" ht="16.5" customHeight="1">
      <c r="A167" s="48">
        <v>4</v>
      </c>
      <c r="B167" s="51">
        <f>IF(Dane!$B$22="","",Dane!$D$22)</f>
        <v>0</v>
      </c>
      <c r="C167" s="285"/>
      <c r="D167" s="286"/>
      <c r="E167" s="49"/>
      <c r="F167" s="48">
        <v>4</v>
      </c>
      <c r="G167" s="51">
        <f>IF(Dane!$B$23="","",Dane!$D$23)</f>
        <v>0</v>
      </c>
      <c r="H167" s="285"/>
      <c r="I167" s="286"/>
      <c r="K167" s="48">
        <v>4</v>
      </c>
      <c r="L167" s="51">
        <f>IF(Dane!$B$24="","",Dane!$D$24)</f>
        <v>0</v>
      </c>
      <c r="M167" s="285"/>
      <c r="N167" s="286"/>
    </row>
    <row r="168" spans="1:14" s="50" customFormat="1" ht="16.5" customHeight="1">
      <c r="A168" s="48">
        <v>5</v>
      </c>
      <c r="B168" s="51" t="str">
        <f>IF(Dane!$F$10="","",Dane!$F$10)</f>
        <v>Matematyka</v>
      </c>
      <c r="C168" s="285"/>
      <c r="D168" s="286"/>
      <c r="E168" s="49"/>
      <c r="F168" s="48">
        <v>5</v>
      </c>
      <c r="G168" s="51" t="str">
        <f>IF(Dane!$F$10="","",Dane!$F$10)</f>
        <v>Matematyka</v>
      </c>
      <c r="H168" s="285"/>
      <c r="I168" s="286"/>
      <c r="K168" s="48">
        <v>5</v>
      </c>
      <c r="L168" s="51" t="str">
        <f>IF(Dane!$F$10="","",Dane!$F$10)</f>
        <v>Matematyka</v>
      </c>
      <c r="M168" s="285"/>
      <c r="N168" s="286"/>
    </row>
    <row r="169" spans="1:14" s="50" customFormat="1" ht="16.5" customHeight="1">
      <c r="A169" s="48">
        <v>6</v>
      </c>
      <c r="B169" s="51" t="str">
        <f>IF(Dane!$F$11="","",Dane!$F$11)</f>
        <v>Fizyka</v>
      </c>
      <c r="C169" s="285"/>
      <c r="D169" s="286"/>
      <c r="E169" s="49"/>
      <c r="F169" s="48">
        <v>6</v>
      </c>
      <c r="G169" s="51" t="str">
        <f>IF(Dane!$F$11="","",Dane!$F$11)</f>
        <v>Fizyka</v>
      </c>
      <c r="H169" s="285"/>
      <c r="I169" s="286"/>
      <c r="K169" s="48">
        <v>6</v>
      </c>
      <c r="L169" s="51" t="str">
        <f>IF(Dane!$F$11="","",Dane!$F$11)</f>
        <v>Fizyka</v>
      </c>
      <c r="M169" s="285"/>
      <c r="N169" s="286"/>
    </row>
    <row r="170" spans="1:14" s="50" customFormat="1" ht="16.5" customHeight="1">
      <c r="A170" s="48">
        <v>7</v>
      </c>
      <c r="B170" s="51" t="str">
        <f>IF(Dane!$F$12="","",Dane!$F$12)</f>
        <v>Chemia</v>
      </c>
      <c r="C170" s="285"/>
      <c r="D170" s="286"/>
      <c r="E170" s="49"/>
      <c r="F170" s="48">
        <v>7</v>
      </c>
      <c r="G170" s="51" t="str">
        <f>IF(Dane!$F$12="","",Dane!$F$12)</f>
        <v>Chemia</v>
      </c>
      <c r="H170" s="285"/>
      <c r="I170" s="286"/>
      <c r="K170" s="48">
        <v>7</v>
      </c>
      <c r="L170" s="51" t="str">
        <f>IF(Dane!$F$12="","",Dane!$F$12)</f>
        <v>Chemia</v>
      </c>
      <c r="M170" s="285"/>
      <c r="N170" s="286"/>
    </row>
    <row r="171" spans="1:14" s="50" customFormat="1" ht="16.5" customHeight="1">
      <c r="A171" s="48">
        <v>8</v>
      </c>
      <c r="B171" s="51" t="str">
        <f>IF(Dane!$F$13="","",Dane!$F$13)</f>
        <v>Geografia</v>
      </c>
      <c r="C171" s="285"/>
      <c r="D171" s="286"/>
      <c r="E171" s="49"/>
      <c r="F171" s="48">
        <v>8</v>
      </c>
      <c r="G171" s="51" t="str">
        <f>IF(Dane!$F$13="","",Dane!$F$13)</f>
        <v>Geografia</v>
      </c>
      <c r="H171" s="285"/>
      <c r="I171" s="286"/>
      <c r="K171" s="48">
        <v>8</v>
      </c>
      <c r="L171" s="51" t="str">
        <f>IF(Dane!$F$13="","",Dane!$F$13)</f>
        <v>Geografia</v>
      </c>
      <c r="M171" s="285"/>
      <c r="N171" s="286"/>
    </row>
    <row r="172" spans="1:14" s="50" customFormat="1" ht="16.5" customHeight="1">
      <c r="A172" s="48">
        <v>9</v>
      </c>
      <c r="B172" s="51" t="str">
        <f>IF(Dane!$F$14="","",Dane!$F$14)</f>
        <v>Historia</v>
      </c>
      <c r="C172" s="285"/>
      <c r="D172" s="286"/>
      <c r="E172" s="49"/>
      <c r="F172" s="48">
        <v>9</v>
      </c>
      <c r="G172" s="51" t="str">
        <f>IF(Dane!$F$14="","",Dane!$F$14)</f>
        <v>Historia</v>
      </c>
      <c r="H172" s="285"/>
      <c r="I172" s="286"/>
      <c r="K172" s="48">
        <v>9</v>
      </c>
      <c r="L172" s="51" t="str">
        <f>IF(Dane!$F$14="","",Dane!$F$14)</f>
        <v>Historia</v>
      </c>
      <c r="M172" s="285"/>
      <c r="N172" s="286"/>
    </row>
    <row r="173" spans="1:14" s="50" customFormat="1" ht="16.5" customHeight="1">
      <c r="A173" s="48">
        <v>10</v>
      </c>
      <c r="B173" s="51" t="str">
        <f>IF(Dane!$F$15="","",Dane!$F$15)</f>
        <v>W-F</v>
      </c>
      <c r="C173" s="285"/>
      <c r="D173" s="286"/>
      <c r="E173" s="49"/>
      <c r="F173" s="48">
        <v>10</v>
      </c>
      <c r="G173" s="51" t="str">
        <f>IF(Dane!$F$15="","",Dane!$F$15)</f>
        <v>W-F</v>
      </c>
      <c r="H173" s="285"/>
      <c r="I173" s="286"/>
      <c r="K173" s="48">
        <v>10</v>
      </c>
      <c r="L173" s="51" t="str">
        <f>IF(Dane!$F$15="","",Dane!$F$15)</f>
        <v>W-F</v>
      </c>
      <c r="M173" s="285"/>
      <c r="N173" s="286"/>
    </row>
    <row r="174" spans="1:14" s="50" customFormat="1" ht="16.5" customHeight="1">
      <c r="A174" s="48">
        <v>11</v>
      </c>
      <c r="B174" s="51" t="str">
        <f>IF(Dane!$F$16="","",Dane!$F$16)</f>
        <v>Podstawy. przeds.</v>
      </c>
      <c r="C174" s="285"/>
      <c r="D174" s="286"/>
      <c r="E174" s="49"/>
      <c r="F174" s="48">
        <v>11</v>
      </c>
      <c r="G174" s="51" t="str">
        <f>IF(Dane!$F$16="","",Dane!$F$16)</f>
        <v>Podstawy. przeds.</v>
      </c>
      <c r="H174" s="285"/>
      <c r="I174" s="286"/>
      <c r="K174" s="48">
        <v>11</v>
      </c>
      <c r="L174" s="51" t="str">
        <f>IF(Dane!$F$16="","",Dane!$F$16)</f>
        <v>Podstawy. przeds.</v>
      </c>
      <c r="M174" s="285"/>
      <c r="N174" s="286"/>
    </row>
    <row r="175" spans="1:14" s="50" customFormat="1" ht="16.5" customHeight="1">
      <c r="A175" s="48">
        <v>12</v>
      </c>
      <c r="B175" s="51" t="str">
        <f>IF(Dane!$F$17="","",Dane!$F$17)</f>
        <v>Funkcj. przed. w. w.</v>
      </c>
      <c r="C175" s="285"/>
      <c r="D175" s="286"/>
      <c r="E175" s="49"/>
      <c r="F175" s="48">
        <v>12</v>
      </c>
      <c r="G175" s="51" t="str">
        <f>IF(Dane!$F$17="","",Dane!$F$17)</f>
        <v>Funkcj. przed. w. w.</v>
      </c>
      <c r="H175" s="285"/>
      <c r="I175" s="286"/>
      <c r="K175" s="48">
        <v>12</v>
      </c>
      <c r="L175" s="51" t="str">
        <f>IF(Dane!$F$17="","",Dane!$F$17)</f>
        <v>Funkcj. przed. w. w.</v>
      </c>
      <c r="M175" s="285"/>
      <c r="N175" s="286"/>
    </row>
    <row r="176" spans="1:14" s="50" customFormat="1" ht="16.5" customHeight="1">
      <c r="A176" s="48">
        <v>13</v>
      </c>
      <c r="B176" s="51" t="str">
        <f>IF(Dane!$F$18="","",Dane!$F$18)</f>
        <v>Praca biurowa</v>
      </c>
      <c r="C176" s="285"/>
      <c r="D176" s="286"/>
      <c r="E176" s="49"/>
      <c r="F176" s="48">
        <v>13</v>
      </c>
      <c r="G176" s="51" t="str">
        <f>IF(Dane!$F$18="","",Dane!$F$18)</f>
        <v>Praca biurowa</v>
      </c>
      <c r="H176" s="285"/>
      <c r="I176" s="286"/>
      <c r="K176" s="48">
        <v>13</v>
      </c>
      <c r="L176" s="51" t="str">
        <f>IF(Dane!$F$18="","",Dane!$F$18)</f>
        <v>Praca biurowa</v>
      </c>
      <c r="M176" s="285"/>
      <c r="N176" s="286"/>
    </row>
    <row r="177" spans="1:14" s="50" customFormat="1" ht="16.5" customHeight="1">
      <c r="A177" s="48">
        <v>14</v>
      </c>
      <c r="B177" s="51">
        <f>IF(Dane!$F$19="","",Dane!$F$19)</f>
      </c>
      <c r="C177" s="285"/>
      <c r="D177" s="286"/>
      <c r="E177" s="49"/>
      <c r="F177" s="48">
        <v>14</v>
      </c>
      <c r="G177" s="51">
        <f>IF(Dane!$F$19="","",Dane!$F$19)</f>
      </c>
      <c r="H177" s="285"/>
      <c r="I177" s="286"/>
      <c r="K177" s="48">
        <v>14</v>
      </c>
      <c r="L177" s="51">
        <f>IF(Dane!$F$19="","",Dane!$F$19)</f>
      </c>
      <c r="M177" s="285"/>
      <c r="N177" s="286"/>
    </row>
    <row r="178" spans="1:14" s="50" customFormat="1" ht="16.5" customHeight="1">
      <c r="A178" s="48">
        <v>15</v>
      </c>
      <c r="B178" s="51">
        <f>IF(Dane!$F$20="","",Dane!$F$20)</f>
      </c>
      <c r="C178" s="285"/>
      <c r="D178" s="286"/>
      <c r="E178" s="49"/>
      <c r="F178" s="48">
        <v>15</v>
      </c>
      <c r="G178" s="51">
        <f>IF(Dane!$F$20="","",Dane!$F$20)</f>
      </c>
      <c r="H178" s="285"/>
      <c r="I178" s="286"/>
      <c r="K178" s="48">
        <v>15</v>
      </c>
      <c r="L178" s="51">
        <f>IF(Dane!$F$20="","",Dane!$F$20)</f>
      </c>
      <c r="M178" s="285"/>
      <c r="N178" s="286"/>
    </row>
    <row r="179" spans="1:14" s="50" customFormat="1" ht="16.5" customHeight="1">
      <c r="A179" s="48">
        <v>16</v>
      </c>
      <c r="B179" s="51">
        <f>IF(Dane!$F$21="","",Dane!$F$21)</f>
      </c>
      <c r="C179" s="285"/>
      <c r="D179" s="286"/>
      <c r="E179" s="49"/>
      <c r="F179" s="48">
        <v>16</v>
      </c>
      <c r="G179" s="51">
        <f>IF(Dane!$F$21="","",Dane!$F$21)</f>
      </c>
      <c r="H179" s="285"/>
      <c r="I179" s="286"/>
      <c r="K179" s="48">
        <v>16</v>
      </c>
      <c r="L179" s="51">
        <f>IF(Dane!$F$21="","",Dane!$F$21)</f>
      </c>
      <c r="M179" s="285"/>
      <c r="N179" s="286"/>
    </row>
    <row r="180" spans="1:14" s="50" customFormat="1" ht="16.5" customHeight="1">
      <c r="A180" s="48">
        <v>17</v>
      </c>
      <c r="B180" s="51">
        <f>IF(Dane!$F$22="","",Dane!$F$22)</f>
      </c>
      <c r="C180" s="285"/>
      <c r="D180" s="286"/>
      <c r="E180" s="49"/>
      <c r="F180" s="48">
        <v>17</v>
      </c>
      <c r="G180" s="51">
        <f>IF(Dane!$F$22="","",Dane!$F$22)</f>
      </c>
      <c r="H180" s="285"/>
      <c r="I180" s="286"/>
      <c r="K180" s="48">
        <v>17</v>
      </c>
      <c r="L180" s="51">
        <f>IF(Dane!$F$22="","",Dane!$F$22)</f>
      </c>
      <c r="M180" s="285"/>
      <c r="N180" s="286"/>
    </row>
    <row r="181" spans="1:14" s="50" customFormat="1" ht="16.5" customHeight="1">
      <c r="A181" s="302" t="s">
        <v>86</v>
      </c>
      <c r="B181" s="51" t="s">
        <v>69</v>
      </c>
      <c r="C181" s="74">
        <f>'Oceny I'!$AD$22</f>
        <v>0</v>
      </c>
      <c r="D181" s="75"/>
      <c r="E181" s="49"/>
      <c r="F181" s="302" t="s">
        <v>86</v>
      </c>
      <c r="G181" s="51" t="s">
        <v>69</v>
      </c>
      <c r="H181" s="74">
        <f>'Oceny I'!$AD$23</f>
        <v>0</v>
      </c>
      <c r="I181" s="78"/>
      <c r="K181" s="302" t="s">
        <v>86</v>
      </c>
      <c r="L181" s="51" t="s">
        <v>69</v>
      </c>
      <c r="M181" s="74">
        <f>'Oceny I'!$AD$24</f>
        <v>0</v>
      </c>
      <c r="N181" s="75"/>
    </row>
    <row r="182" spans="1:14" s="50" customFormat="1" ht="16.5" customHeight="1">
      <c r="A182" s="302"/>
      <c r="B182" s="51" t="s">
        <v>70</v>
      </c>
      <c r="C182" s="74">
        <f>'Oceny I'!$AE$22</f>
        <v>0</v>
      </c>
      <c r="D182" s="75"/>
      <c r="E182" s="49"/>
      <c r="F182" s="302"/>
      <c r="G182" s="51" t="s">
        <v>70</v>
      </c>
      <c r="H182" s="74">
        <f>'Oceny I'!$AE$23</f>
        <v>0</v>
      </c>
      <c r="I182" s="78"/>
      <c r="K182" s="302"/>
      <c r="L182" s="51" t="s">
        <v>70</v>
      </c>
      <c r="M182" s="74">
        <f>'Oceny I'!$AE$24</f>
        <v>0</v>
      </c>
      <c r="N182" s="75"/>
    </row>
    <row r="183" spans="1:14" s="50" customFormat="1" ht="16.5" customHeight="1">
      <c r="A183" s="302"/>
      <c r="B183" s="51" t="s">
        <v>85</v>
      </c>
      <c r="C183" s="52">
        <f>SUM(C181:C182)</f>
        <v>0</v>
      </c>
      <c r="D183" s="76">
        <f>mieś!$U22</f>
      </c>
      <c r="E183" s="49"/>
      <c r="F183" s="302"/>
      <c r="G183" s="51" t="s">
        <v>85</v>
      </c>
      <c r="H183" s="52">
        <f>SUM(H181:H182)</f>
        <v>0</v>
      </c>
      <c r="I183" s="76">
        <f>mieś!$U23</f>
      </c>
      <c r="K183" s="302"/>
      <c r="L183" s="51" t="s">
        <v>85</v>
      </c>
      <c r="M183" s="52">
        <f>SUM(M181:M182)</f>
        <v>0</v>
      </c>
      <c r="N183" s="76">
        <f>mieś!$U24</f>
      </c>
    </row>
    <row r="184" spans="1:14" s="50" customFormat="1" ht="16.5" customHeight="1">
      <c r="A184" s="302"/>
      <c r="B184" s="51" t="s">
        <v>71</v>
      </c>
      <c r="C184" s="74">
        <f>'Oceny I'!$AF$22</f>
        <v>0</v>
      </c>
      <c r="D184" s="75"/>
      <c r="E184" s="49"/>
      <c r="F184" s="302"/>
      <c r="G184" s="51" t="s">
        <v>71</v>
      </c>
      <c r="H184" s="74">
        <f>'Oceny I'!$AF$23</f>
        <v>0</v>
      </c>
      <c r="I184" s="78"/>
      <c r="K184" s="302"/>
      <c r="L184" s="51" t="s">
        <v>71</v>
      </c>
      <c r="M184" s="74">
        <f>'Oceny I'!$AF$24</f>
        <v>0</v>
      </c>
      <c r="N184" s="75"/>
    </row>
    <row r="185" spans="1:14" s="50" customFormat="1" ht="16.5" customHeight="1">
      <c r="A185" s="296" t="s">
        <v>87</v>
      </c>
      <c r="B185" s="51" t="s">
        <v>69</v>
      </c>
      <c r="C185" s="74">
        <f>'Oceny II'!$AD$22</f>
        <v>0</v>
      </c>
      <c r="D185" s="75"/>
      <c r="E185" s="53"/>
      <c r="F185" s="296" t="s">
        <v>87</v>
      </c>
      <c r="G185" s="51" t="s">
        <v>69</v>
      </c>
      <c r="H185" s="74">
        <f>'Oceny II'!$AD$23</f>
        <v>0</v>
      </c>
      <c r="I185" s="75"/>
      <c r="K185" s="296" t="s">
        <v>87</v>
      </c>
      <c r="L185" s="51" t="s">
        <v>69</v>
      </c>
      <c r="M185" s="74">
        <f>'Oceny II'!$AD$24</f>
        <v>0</v>
      </c>
      <c r="N185" s="75"/>
    </row>
    <row r="186" spans="1:14" s="50" customFormat="1" ht="16.5" customHeight="1">
      <c r="A186" s="297"/>
      <c r="B186" s="51" t="s">
        <v>70</v>
      </c>
      <c r="C186" s="74">
        <f>'Oceny II'!$AE$22</f>
        <v>0</v>
      </c>
      <c r="D186" s="75"/>
      <c r="E186" s="53"/>
      <c r="F186" s="297"/>
      <c r="G186" s="51" t="s">
        <v>70</v>
      </c>
      <c r="H186" s="74">
        <f>'Oceny II'!$AE$23</f>
        <v>0</v>
      </c>
      <c r="I186" s="75"/>
      <c r="K186" s="297"/>
      <c r="L186" s="51" t="s">
        <v>70</v>
      </c>
      <c r="M186" s="74">
        <f>'Oceny II'!$AE$24</f>
        <v>0</v>
      </c>
      <c r="N186" s="75"/>
    </row>
    <row r="187" spans="1:14" s="50" customFormat="1" ht="16.5" customHeight="1">
      <c r="A187" s="297"/>
      <c r="B187" s="51" t="s">
        <v>85</v>
      </c>
      <c r="C187" s="52">
        <f>SUM(C185:C186)</f>
        <v>0</v>
      </c>
      <c r="D187" s="76">
        <f>mieś!$AN22</f>
      </c>
      <c r="E187" s="53"/>
      <c r="F187" s="297"/>
      <c r="G187" s="51" t="s">
        <v>85</v>
      </c>
      <c r="H187" s="52">
        <f>SUM(H185:H186)</f>
        <v>0</v>
      </c>
      <c r="I187" s="76">
        <f>mieś!$AN23</f>
      </c>
      <c r="K187" s="297"/>
      <c r="L187" s="51" t="s">
        <v>85</v>
      </c>
      <c r="M187" s="52">
        <f>SUM(M185:M186)</f>
        <v>0</v>
      </c>
      <c r="N187" s="76">
        <f>mieś!$AN24</f>
      </c>
    </row>
    <row r="188" spans="1:14" s="50" customFormat="1" ht="16.5" customHeight="1">
      <c r="A188" s="298"/>
      <c r="B188" s="51" t="s">
        <v>71</v>
      </c>
      <c r="C188" s="74">
        <f>'Oceny II'!$AF$22</f>
        <v>0</v>
      </c>
      <c r="D188" s="75"/>
      <c r="E188" s="53"/>
      <c r="F188" s="298"/>
      <c r="G188" s="51" t="s">
        <v>71</v>
      </c>
      <c r="H188" s="74">
        <f>'Oceny II'!$AF$23</f>
        <v>0</v>
      </c>
      <c r="I188" s="75"/>
      <c r="K188" s="298"/>
      <c r="L188" s="51" t="s">
        <v>71</v>
      </c>
      <c r="M188" s="74">
        <f>'Oceny II'!$AF$24</f>
        <v>0</v>
      </c>
      <c r="N188" s="75"/>
    </row>
    <row r="189" spans="1:14" s="82" customFormat="1" ht="16.5" customHeight="1">
      <c r="A189" s="54"/>
      <c r="B189" s="54"/>
      <c r="C189" s="55"/>
      <c r="D189" s="55"/>
      <c r="E189" s="53"/>
      <c r="F189" s="54"/>
      <c r="G189" s="54"/>
      <c r="H189" s="55"/>
      <c r="K189" s="54"/>
      <c r="L189" s="54"/>
      <c r="M189" s="55"/>
      <c r="N189" s="55"/>
    </row>
    <row r="190" spans="1:14" s="62" customFormat="1" ht="25.5" customHeight="1">
      <c r="A190" s="60">
        <f>Dane!A25</f>
        <v>22</v>
      </c>
      <c r="B190" s="287" t="str">
        <f>Dane!B25</f>
        <v>Nazwisko Imię</v>
      </c>
      <c r="C190" s="288"/>
      <c r="D190" s="289"/>
      <c r="E190" s="61"/>
      <c r="F190" s="60">
        <f>Dane!A26</f>
        <v>23</v>
      </c>
      <c r="G190" s="287" t="str">
        <f>Dane!B26</f>
        <v>Nazwisko Imię</v>
      </c>
      <c r="H190" s="288"/>
      <c r="I190" s="289"/>
      <c r="K190" s="60">
        <f>Dane!A27</f>
        <v>24</v>
      </c>
      <c r="L190" s="287" t="str">
        <f>Dane!B27</f>
        <v>Nazwisko Imię</v>
      </c>
      <c r="M190" s="288"/>
      <c r="N190" s="289"/>
    </row>
    <row r="191" spans="1:14" s="50" customFormat="1" ht="16.5" customHeight="1">
      <c r="A191" s="48">
        <v>1</v>
      </c>
      <c r="B191" s="51" t="str">
        <f>IF(Dane!$F$4="","",Dane!$F$4)</f>
        <v>Religia</v>
      </c>
      <c r="C191" s="285"/>
      <c r="D191" s="286"/>
      <c r="E191" s="49"/>
      <c r="F191" s="48">
        <v>1</v>
      </c>
      <c r="G191" s="51" t="str">
        <f>IF(Dane!$F$4="","",Dane!$F$4)</f>
        <v>Religia</v>
      </c>
      <c r="H191" s="285"/>
      <c r="I191" s="286"/>
      <c r="K191" s="48">
        <v>1</v>
      </c>
      <c r="L191" s="51" t="str">
        <f>IF(Dane!$F$4="","",Dane!$F$4)</f>
        <v>Religia</v>
      </c>
      <c r="M191" s="285"/>
      <c r="N191" s="286"/>
    </row>
    <row r="192" spans="1:14" s="50" customFormat="1" ht="16.5" customHeight="1">
      <c r="A192" s="48">
        <v>2</v>
      </c>
      <c r="B192" s="51" t="str">
        <f>IF(Dane!$F$5="","",Dane!$F$5)</f>
        <v>Język polski</v>
      </c>
      <c r="C192" s="285"/>
      <c r="D192" s="286"/>
      <c r="E192" s="49"/>
      <c r="F192" s="48">
        <v>2</v>
      </c>
      <c r="G192" s="51" t="str">
        <f>IF(Dane!$F$5="","",Dane!$F$5)</f>
        <v>Język polski</v>
      </c>
      <c r="H192" s="285"/>
      <c r="I192" s="286"/>
      <c r="K192" s="48">
        <v>2</v>
      </c>
      <c r="L192" s="51" t="str">
        <f>IF(Dane!$F$5="","",Dane!$F$5)</f>
        <v>Język polski</v>
      </c>
      <c r="M192" s="285"/>
      <c r="N192" s="286"/>
    </row>
    <row r="193" spans="1:14" s="50" customFormat="1" ht="16.5" customHeight="1">
      <c r="A193" s="48">
        <v>3</v>
      </c>
      <c r="B193" s="51">
        <f>IF(Dane!$B$25="","",Dane!$C$25)</f>
        <v>0</v>
      </c>
      <c r="C193" s="285"/>
      <c r="D193" s="286"/>
      <c r="E193" s="49"/>
      <c r="F193" s="48">
        <v>3</v>
      </c>
      <c r="G193" s="51">
        <f>IF(Dane!$B$26="","",Dane!$C$26)</f>
        <v>0</v>
      </c>
      <c r="H193" s="285"/>
      <c r="I193" s="286"/>
      <c r="K193" s="48">
        <v>3</v>
      </c>
      <c r="L193" s="51">
        <f>IF(Dane!$B$27="","",Dane!$C$27)</f>
        <v>0</v>
      </c>
      <c r="M193" s="285"/>
      <c r="N193" s="286"/>
    </row>
    <row r="194" spans="1:14" s="50" customFormat="1" ht="16.5" customHeight="1">
      <c r="A194" s="48">
        <v>4</v>
      </c>
      <c r="B194" s="51">
        <f>IF(Dane!$B$25="","",Dane!$D$25)</f>
        <v>0</v>
      </c>
      <c r="C194" s="285"/>
      <c r="D194" s="286"/>
      <c r="E194" s="49"/>
      <c r="F194" s="48">
        <v>4</v>
      </c>
      <c r="G194" s="51">
        <f>IF(Dane!$B$26="","",Dane!$D$26)</f>
        <v>0</v>
      </c>
      <c r="H194" s="285"/>
      <c r="I194" s="286"/>
      <c r="K194" s="48">
        <v>4</v>
      </c>
      <c r="L194" s="51">
        <f>IF(Dane!$B$27="","",Dane!$D$27)</f>
        <v>0</v>
      </c>
      <c r="M194" s="285"/>
      <c r="N194" s="286"/>
    </row>
    <row r="195" spans="1:14" s="50" customFormat="1" ht="16.5" customHeight="1">
      <c r="A195" s="48">
        <v>5</v>
      </c>
      <c r="B195" s="51" t="str">
        <f>IF(Dane!$F$10="","",Dane!$F$10)</f>
        <v>Matematyka</v>
      </c>
      <c r="C195" s="285"/>
      <c r="D195" s="286"/>
      <c r="E195" s="49"/>
      <c r="F195" s="48">
        <v>5</v>
      </c>
      <c r="G195" s="51" t="str">
        <f>IF(Dane!$F$10="","",Dane!$F$10)</f>
        <v>Matematyka</v>
      </c>
      <c r="H195" s="285"/>
      <c r="I195" s="286"/>
      <c r="K195" s="48">
        <v>5</v>
      </c>
      <c r="L195" s="51" t="str">
        <f>IF(Dane!$F$10="","",Dane!$F$10)</f>
        <v>Matematyka</v>
      </c>
      <c r="M195" s="285"/>
      <c r="N195" s="286"/>
    </row>
    <row r="196" spans="1:14" s="50" customFormat="1" ht="16.5" customHeight="1">
      <c r="A196" s="48">
        <v>6</v>
      </c>
      <c r="B196" s="51" t="str">
        <f>IF(Dane!$F$11="","",Dane!$F$11)</f>
        <v>Fizyka</v>
      </c>
      <c r="C196" s="285"/>
      <c r="D196" s="286"/>
      <c r="E196" s="49"/>
      <c r="F196" s="48">
        <v>6</v>
      </c>
      <c r="G196" s="51" t="str">
        <f>IF(Dane!$F$11="","",Dane!$F$11)</f>
        <v>Fizyka</v>
      </c>
      <c r="H196" s="285"/>
      <c r="I196" s="286"/>
      <c r="K196" s="48">
        <v>6</v>
      </c>
      <c r="L196" s="51" t="str">
        <f>IF(Dane!$F$11="","",Dane!$F$11)</f>
        <v>Fizyka</v>
      </c>
      <c r="M196" s="285"/>
      <c r="N196" s="286"/>
    </row>
    <row r="197" spans="1:14" s="50" customFormat="1" ht="16.5" customHeight="1">
      <c r="A197" s="48">
        <v>7</v>
      </c>
      <c r="B197" s="51" t="str">
        <f>IF(Dane!$F$12="","",Dane!$F$12)</f>
        <v>Chemia</v>
      </c>
      <c r="C197" s="285"/>
      <c r="D197" s="286"/>
      <c r="E197" s="49"/>
      <c r="F197" s="48">
        <v>7</v>
      </c>
      <c r="G197" s="51" t="str">
        <f>IF(Dane!$F$12="","",Dane!$F$12)</f>
        <v>Chemia</v>
      </c>
      <c r="H197" s="285"/>
      <c r="I197" s="286"/>
      <c r="K197" s="48">
        <v>7</v>
      </c>
      <c r="L197" s="51" t="str">
        <f>IF(Dane!$F$12="","",Dane!$F$12)</f>
        <v>Chemia</v>
      </c>
      <c r="M197" s="285"/>
      <c r="N197" s="286"/>
    </row>
    <row r="198" spans="1:14" s="50" customFormat="1" ht="16.5" customHeight="1">
      <c r="A198" s="48">
        <v>8</v>
      </c>
      <c r="B198" s="51" t="str">
        <f>IF(Dane!$F$13="","",Dane!$F$13)</f>
        <v>Geografia</v>
      </c>
      <c r="C198" s="285"/>
      <c r="D198" s="286"/>
      <c r="E198" s="49"/>
      <c r="F198" s="48">
        <v>8</v>
      </c>
      <c r="G198" s="51" t="str">
        <f>IF(Dane!$F$13="","",Dane!$F$13)</f>
        <v>Geografia</v>
      </c>
      <c r="H198" s="285"/>
      <c r="I198" s="286"/>
      <c r="K198" s="48">
        <v>8</v>
      </c>
      <c r="L198" s="51" t="str">
        <f>IF(Dane!$F$13="","",Dane!$F$13)</f>
        <v>Geografia</v>
      </c>
      <c r="M198" s="285"/>
      <c r="N198" s="286"/>
    </row>
    <row r="199" spans="1:14" s="50" customFormat="1" ht="16.5" customHeight="1">
      <c r="A199" s="48">
        <v>9</v>
      </c>
      <c r="B199" s="51" t="str">
        <f>IF(Dane!$F$14="","",Dane!$F$14)</f>
        <v>Historia</v>
      </c>
      <c r="C199" s="285"/>
      <c r="D199" s="286"/>
      <c r="E199" s="49"/>
      <c r="F199" s="48">
        <v>9</v>
      </c>
      <c r="G199" s="51" t="str">
        <f>IF(Dane!$F$14="","",Dane!$F$14)</f>
        <v>Historia</v>
      </c>
      <c r="H199" s="285"/>
      <c r="I199" s="286"/>
      <c r="K199" s="48">
        <v>9</v>
      </c>
      <c r="L199" s="51" t="str">
        <f>IF(Dane!$F$14="","",Dane!$F$14)</f>
        <v>Historia</v>
      </c>
      <c r="M199" s="285"/>
      <c r="N199" s="286"/>
    </row>
    <row r="200" spans="1:14" s="50" customFormat="1" ht="16.5" customHeight="1">
      <c r="A200" s="48">
        <v>10</v>
      </c>
      <c r="B200" s="51" t="str">
        <f>IF(Dane!$F$15="","",Dane!$F$15)</f>
        <v>W-F</v>
      </c>
      <c r="C200" s="285"/>
      <c r="D200" s="286"/>
      <c r="E200" s="49"/>
      <c r="F200" s="48">
        <v>10</v>
      </c>
      <c r="G200" s="51" t="str">
        <f>IF(Dane!$F$15="","",Dane!$F$15)</f>
        <v>W-F</v>
      </c>
      <c r="H200" s="285"/>
      <c r="I200" s="286"/>
      <c r="K200" s="48">
        <v>10</v>
      </c>
      <c r="L200" s="51" t="str">
        <f>IF(Dane!$F$15="","",Dane!$F$15)</f>
        <v>W-F</v>
      </c>
      <c r="M200" s="285"/>
      <c r="N200" s="286"/>
    </row>
    <row r="201" spans="1:14" s="50" customFormat="1" ht="16.5" customHeight="1">
      <c r="A201" s="48">
        <v>11</v>
      </c>
      <c r="B201" s="51" t="str">
        <f>IF(Dane!$F$16="","",Dane!$F$16)</f>
        <v>Podstawy. przeds.</v>
      </c>
      <c r="C201" s="285"/>
      <c r="D201" s="286"/>
      <c r="E201" s="49"/>
      <c r="F201" s="48">
        <v>11</v>
      </c>
      <c r="G201" s="51" t="str">
        <f>IF(Dane!$F$16="","",Dane!$F$16)</f>
        <v>Podstawy. przeds.</v>
      </c>
      <c r="H201" s="285"/>
      <c r="I201" s="286"/>
      <c r="K201" s="48">
        <v>11</v>
      </c>
      <c r="L201" s="51" t="str">
        <f>IF(Dane!$F$16="","",Dane!$F$16)</f>
        <v>Podstawy. przeds.</v>
      </c>
      <c r="M201" s="285"/>
      <c r="N201" s="286"/>
    </row>
    <row r="202" spans="1:14" s="50" customFormat="1" ht="16.5" customHeight="1">
      <c r="A202" s="48">
        <v>12</v>
      </c>
      <c r="B202" s="51" t="str">
        <f>IF(Dane!$F$17="","",Dane!$F$17)</f>
        <v>Funkcj. przed. w. w.</v>
      </c>
      <c r="C202" s="285"/>
      <c r="D202" s="286"/>
      <c r="E202" s="49"/>
      <c r="F202" s="48">
        <v>12</v>
      </c>
      <c r="G202" s="51" t="str">
        <f>IF(Dane!$F$17="","",Dane!$F$17)</f>
        <v>Funkcj. przed. w. w.</v>
      </c>
      <c r="H202" s="285"/>
      <c r="I202" s="286"/>
      <c r="K202" s="48">
        <v>12</v>
      </c>
      <c r="L202" s="51" t="str">
        <f>IF(Dane!$F$17="","",Dane!$F$17)</f>
        <v>Funkcj. przed. w. w.</v>
      </c>
      <c r="M202" s="285"/>
      <c r="N202" s="286"/>
    </row>
    <row r="203" spans="1:14" s="50" customFormat="1" ht="16.5" customHeight="1">
      <c r="A203" s="48">
        <v>13</v>
      </c>
      <c r="B203" s="51" t="str">
        <f>IF(Dane!$F$18="","",Dane!$F$18)</f>
        <v>Praca biurowa</v>
      </c>
      <c r="C203" s="285"/>
      <c r="D203" s="286"/>
      <c r="E203" s="49"/>
      <c r="F203" s="48">
        <v>13</v>
      </c>
      <c r="G203" s="51" t="str">
        <f>IF(Dane!$F$18="","",Dane!$F$18)</f>
        <v>Praca biurowa</v>
      </c>
      <c r="H203" s="285"/>
      <c r="I203" s="286"/>
      <c r="K203" s="48">
        <v>13</v>
      </c>
      <c r="L203" s="51" t="str">
        <f>IF(Dane!$F$18="","",Dane!$F$18)</f>
        <v>Praca biurowa</v>
      </c>
      <c r="M203" s="285"/>
      <c r="N203" s="286"/>
    </row>
    <row r="204" spans="1:14" s="50" customFormat="1" ht="16.5" customHeight="1">
      <c r="A204" s="48">
        <v>14</v>
      </c>
      <c r="B204" s="51">
        <f>IF(Dane!$F$19="","",Dane!$F$19)</f>
      </c>
      <c r="C204" s="285"/>
      <c r="D204" s="286"/>
      <c r="E204" s="49"/>
      <c r="F204" s="48">
        <v>14</v>
      </c>
      <c r="G204" s="51">
        <f>IF(Dane!$F$19="","",Dane!$F$19)</f>
      </c>
      <c r="H204" s="285"/>
      <c r="I204" s="286"/>
      <c r="K204" s="48">
        <v>14</v>
      </c>
      <c r="L204" s="51">
        <f>IF(Dane!$F$19="","",Dane!$F$19)</f>
      </c>
      <c r="M204" s="285"/>
      <c r="N204" s="286"/>
    </row>
    <row r="205" spans="1:14" s="50" customFormat="1" ht="16.5" customHeight="1">
      <c r="A205" s="48">
        <v>15</v>
      </c>
      <c r="B205" s="51">
        <f>IF(Dane!$F$20="","",Dane!$F$20)</f>
      </c>
      <c r="C205" s="285"/>
      <c r="D205" s="286"/>
      <c r="E205" s="49"/>
      <c r="F205" s="48">
        <v>15</v>
      </c>
      <c r="G205" s="51">
        <f>IF(Dane!$F$20="","",Dane!$F$20)</f>
      </c>
      <c r="H205" s="285"/>
      <c r="I205" s="286"/>
      <c r="K205" s="48">
        <v>15</v>
      </c>
      <c r="L205" s="51">
        <f>IF(Dane!$F$20="","",Dane!$F$20)</f>
      </c>
      <c r="M205" s="285"/>
      <c r="N205" s="286"/>
    </row>
    <row r="206" spans="1:14" s="50" customFormat="1" ht="16.5" customHeight="1">
      <c r="A206" s="48">
        <v>16</v>
      </c>
      <c r="B206" s="51">
        <f>IF(Dane!$F$21="","",Dane!$F$21)</f>
      </c>
      <c r="C206" s="285"/>
      <c r="D206" s="286"/>
      <c r="E206" s="49"/>
      <c r="F206" s="48">
        <v>16</v>
      </c>
      <c r="G206" s="51">
        <f>IF(Dane!$F$21="","",Dane!$F$21)</f>
      </c>
      <c r="H206" s="285"/>
      <c r="I206" s="286"/>
      <c r="K206" s="48">
        <v>16</v>
      </c>
      <c r="L206" s="51">
        <f>IF(Dane!$F$21="","",Dane!$F$21)</f>
      </c>
      <c r="M206" s="285"/>
      <c r="N206" s="286"/>
    </row>
    <row r="207" spans="1:14" s="50" customFormat="1" ht="16.5" customHeight="1">
      <c r="A207" s="48">
        <v>17</v>
      </c>
      <c r="B207" s="51">
        <f>IF(Dane!$F$22="","",Dane!$F$22)</f>
      </c>
      <c r="C207" s="285"/>
      <c r="D207" s="286"/>
      <c r="E207" s="49"/>
      <c r="F207" s="48">
        <v>17</v>
      </c>
      <c r="G207" s="51">
        <f>IF(Dane!$F$22="","",Dane!$F$22)</f>
      </c>
      <c r="H207" s="285"/>
      <c r="I207" s="286"/>
      <c r="K207" s="48">
        <v>17</v>
      </c>
      <c r="L207" s="51">
        <f>IF(Dane!$F$22="","",Dane!$F$22)</f>
      </c>
      <c r="M207" s="285"/>
      <c r="N207" s="286"/>
    </row>
    <row r="208" spans="1:14" s="50" customFormat="1" ht="16.5" customHeight="1">
      <c r="A208" s="302" t="s">
        <v>86</v>
      </c>
      <c r="B208" s="51" t="s">
        <v>69</v>
      </c>
      <c r="C208" s="74">
        <f>'Oceny I'!$AD$25</f>
        <v>0</v>
      </c>
      <c r="D208" s="75"/>
      <c r="E208" s="49"/>
      <c r="F208" s="302" t="s">
        <v>86</v>
      </c>
      <c r="G208" s="51" t="s">
        <v>69</v>
      </c>
      <c r="H208" s="74">
        <f>'Oceny I'!$AD$26</f>
        <v>0</v>
      </c>
      <c r="I208" s="78"/>
      <c r="K208" s="302" t="s">
        <v>86</v>
      </c>
      <c r="L208" s="51" t="s">
        <v>69</v>
      </c>
      <c r="M208" s="74">
        <f>'Oceny I'!$AD$27</f>
        <v>0</v>
      </c>
      <c r="N208" s="75"/>
    </row>
    <row r="209" spans="1:14" s="50" customFormat="1" ht="16.5" customHeight="1">
      <c r="A209" s="302"/>
      <c r="B209" s="51" t="s">
        <v>70</v>
      </c>
      <c r="C209" s="74">
        <f>'Oceny I'!$AE$25</f>
        <v>0</v>
      </c>
      <c r="D209" s="75"/>
      <c r="E209" s="49"/>
      <c r="F209" s="302"/>
      <c r="G209" s="51" t="s">
        <v>70</v>
      </c>
      <c r="H209" s="74">
        <f>'Oceny I'!$AE$26</f>
        <v>0</v>
      </c>
      <c r="I209" s="78"/>
      <c r="K209" s="302"/>
      <c r="L209" s="51" t="s">
        <v>70</v>
      </c>
      <c r="M209" s="74">
        <f>'Oceny I'!$AE$27</f>
        <v>0</v>
      </c>
      <c r="N209" s="75"/>
    </row>
    <row r="210" spans="1:14" s="50" customFormat="1" ht="16.5" customHeight="1">
      <c r="A210" s="302"/>
      <c r="B210" s="51" t="s">
        <v>85</v>
      </c>
      <c r="C210" s="52">
        <f>SUM(C208:C209)</f>
        <v>0</v>
      </c>
      <c r="D210" s="76">
        <f>mieś!$U25</f>
      </c>
      <c r="E210" s="49"/>
      <c r="F210" s="302"/>
      <c r="G210" s="51" t="s">
        <v>85</v>
      </c>
      <c r="H210" s="52">
        <f>SUM(H208:H209)</f>
        <v>0</v>
      </c>
      <c r="I210" s="76">
        <f>mieś!$U26</f>
      </c>
      <c r="K210" s="302"/>
      <c r="L210" s="51" t="s">
        <v>85</v>
      </c>
      <c r="M210" s="52">
        <f>SUM(M208:M209)</f>
        <v>0</v>
      </c>
      <c r="N210" s="76">
        <f>mieś!$U27</f>
      </c>
    </row>
    <row r="211" spans="1:14" s="50" customFormat="1" ht="16.5" customHeight="1">
      <c r="A211" s="302"/>
      <c r="B211" s="80" t="s">
        <v>71</v>
      </c>
      <c r="C211" s="74">
        <f>'Oceny I'!$AF$25</f>
        <v>0</v>
      </c>
      <c r="D211" s="75"/>
      <c r="E211" s="49"/>
      <c r="F211" s="302"/>
      <c r="G211" s="80" t="s">
        <v>71</v>
      </c>
      <c r="H211" s="74">
        <f>'Oceny I'!$AF$26</f>
        <v>0</v>
      </c>
      <c r="I211" s="78"/>
      <c r="K211" s="302"/>
      <c r="L211" s="80" t="s">
        <v>71</v>
      </c>
      <c r="M211" s="74">
        <f>'Oceny I'!$AF$27</f>
        <v>0</v>
      </c>
      <c r="N211" s="75"/>
    </row>
    <row r="212" spans="1:14" s="50" customFormat="1" ht="16.5" customHeight="1">
      <c r="A212" s="296" t="s">
        <v>87</v>
      </c>
      <c r="B212" s="51" t="s">
        <v>69</v>
      </c>
      <c r="C212" s="74">
        <f>'Oceny II'!$AD$25</f>
        <v>0</v>
      </c>
      <c r="D212" s="75"/>
      <c r="E212" s="53"/>
      <c r="F212" s="296" t="s">
        <v>87</v>
      </c>
      <c r="G212" s="51" t="s">
        <v>69</v>
      </c>
      <c r="H212" s="74">
        <f>'Oceny II'!$AD$26</f>
        <v>0</v>
      </c>
      <c r="I212" s="75"/>
      <c r="K212" s="296" t="s">
        <v>87</v>
      </c>
      <c r="L212" s="51" t="s">
        <v>69</v>
      </c>
      <c r="M212" s="74">
        <f>'Oceny II'!$AD$27</f>
        <v>0</v>
      </c>
      <c r="N212" s="75"/>
    </row>
    <row r="213" spans="1:14" s="50" customFormat="1" ht="16.5" customHeight="1">
      <c r="A213" s="297"/>
      <c r="B213" s="51" t="s">
        <v>70</v>
      </c>
      <c r="C213" s="74">
        <f>'Oceny II'!$AE$25</f>
        <v>0</v>
      </c>
      <c r="D213" s="75"/>
      <c r="E213" s="53"/>
      <c r="F213" s="297"/>
      <c r="G213" s="51" t="s">
        <v>70</v>
      </c>
      <c r="H213" s="74">
        <f>'Oceny II'!$AE$26</f>
        <v>0</v>
      </c>
      <c r="I213" s="75"/>
      <c r="K213" s="297"/>
      <c r="L213" s="51" t="s">
        <v>70</v>
      </c>
      <c r="M213" s="74">
        <f>'Oceny II'!$AE$27</f>
        <v>0</v>
      </c>
      <c r="N213" s="75"/>
    </row>
    <row r="214" spans="1:14" s="50" customFormat="1" ht="16.5" customHeight="1">
      <c r="A214" s="297"/>
      <c r="B214" s="51" t="s">
        <v>85</v>
      </c>
      <c r="C214" s="52">
        <f>SUM(C212:C213)</f>
        <v>0</v>
      </c>
      <c r="D214" s="76">
        <f>mieś!$AN25</f>
      </c>
      <c r="E214" s="53"/>
      <c r="F214" s="297"/>
      <c r="G214" s="51" t="s">
        <v>85</v>
      </c>
      <c r="H214" s="52">
        <f>SUM(H212:H213)</f>
        <v>0</v>
      </c>
      <c r="I214" s="76">
        <f>mieś!$AN26</f>
      </c>
      <c r="K214" s="297"/>
      <c r="L214" s="51" t="s">
        <v>85</v>
      </c>
      <c r="M214" s="52">
        <f>SUM(M212:M213)</f>
        <v>0</v>
      </c>
      <c r="N214" s="76">
        <f>mieś!$AN27</f>
      </c>
    </row>
    <row r="215" spans="1:14" s="50" customFormat="1" ht="16.5" customHeight="1">
      <c r="A215" s="298"/>
      <c r="B215" s="51" t="s">
        <v>71</v>
      </c>
      <c r="C215" s="74">
        <f>'Oceny II'!$AF$25</f>
        <v>0</v>
      </c>
      <c r="D215" s="75"/>
      <c r="E215" s="53"/>
      <c r="F215" s="298"/>
      <c r="G215" s="51" t="s">
        <v>71</v>
      </c>
      <c r="H215" s="74">
        <f>'Oceny II'!$AF$26</f>
        <v>0</v>
      </c>
      <c r="I215" s="75"/>
      <c r="K215" s="298"/>
      <c r="L215" s="51" t="s">
        <v>71</v>
      </c>
      <c r="M215" s="74">
        <f>'Oceny II'!$AF$27</f>
        <v>0</v>
      </c>
      <c r="N215" s="75"/>
    </row>
    <row r="216" spans="1:14" s="82" customFormat="1" ht="16.5" customHeight="1">
      <c r="A216" s="57"/>
      <c r="B216" s="54"/>
      <c r="C216" s="55"/>
      <c r="D216" s="55"/>
      <c r="E216" s="53"/>
      <c r="F216" s="57"/>
      <c r="G216" s="54"/>
      <c r="H216" s="55"/>
      <c r="K216" s="57"/>
      <c r="L216" s="54"/>
      <c r="M216" s="55"/>
      <c r="N216" s="55"/>
    </row>
    <row r="217" spans="1:14" s="62" customFormat="1" ht="25.5" customHeight="1">
      <c r="A217" s="60">
        <f>Dane!A28</f>
        <v>25</v>
      </c>
      <c r="B217" s="287">
        <f>Dane!B28</f>
        <v>0</v>
      </c>
      <c r="C217" s="288"/>
      <c r="D217" s="289"/>
      <c r="E217" s="61"/>
      <c r="F217" s="60">
        <f>Dane!A29</f>
        <v>26</v>
      </c>
      <c r="G217" s="287">
        <f>Dane!B29</f>
        <v>0</v>
      </c>
      <c r="H217" s="288"/>
      <c r="I217" s="289"/>
      <c r="K217" s="60">
        <f>Dane!A30</f>
        <v>27</v>
      </c>
      <c r="L217" s="287">
        <f>Dane!B30</f>
        <v>0</v>
      </c>
      <c r="M217" s="288"/>
      <c r="N217" s="289"/>
    </row>
    <row r="218" spans="1:14" s="50" customFormat="1" ht="16.5" customHeight="1">
      <c r="A218" s="48">
        <v>1</v>
      </c>
      <c r="B218" s="51" t="str">
        <f>IF(Dane!$F$4="","",Dane!$F$4)</f>
        <v>Religia</v>
      </c>
      <c r="C218" s="285"/>
      <c r="D218" s="286"/>
      <c r="E218" s="49"/>
      <c r="F218" s="48">
        <v>1</v>
      </c>
      <c r="G218" s="51" t="str">
        <f>IF(Dane!$F$4="","",Dane!$F$4)</f>
        <v>Religia</v>
      </c>
      <c r="H218" s="285"/>
      <c r="I218" s="286"/>
      <c r="K218" s="48">
        <v>1</v>
      </c>
      <c r="L218" s="51" t="str">
        <f>IF(Dane!$F$4="","",Dane!$F$4)</f>
        <v>Religia</v>
      </c>
      <c r="M218" s="285"/>
      <c r="N218" s="286"/>
    </row>
    <row r="219" spans="1:14" s="50" customFormat="1" ht="16.5" customHeight="1">
      <c r="A219" s="48">
        <v>2</v>
      </c>
      <c r="B219" s="51" t="str">
        <f>IF(Dane!$F$5="","",Dane!$F$5)</f>
        <v>Język polski</v>
      </c>
      <c r="C219" s="285"/>
      <c r="D219" s="286"/>
      <c r="E219" s="49"/>
      <c r="F219" s="48">
        <v>2</v>
      </c>
      <c r="G219" s="51" t="str">
        <f>IF(Dane!$F$5="","",Dane!$F$5)</f>
        <v>Język polski</v>
      </c>
      <c r="H219" s="285"/>
      <c r="I219" s="286"/>
      <c r="K219" s="48">
        <v>2</v>
      </c>
      <c r="L219" s="51" t="str">
        <f>IF(Dane!$F$5="","",Dane!$F$5)</f>
        <v>Język polski</v>
      </c>
      <c r="M219" s="285"/>
      <c r="N219" s="286"/>
    </row>
    <row r="220" spans="1:14" s="50" customFormat="1" ht="16.5" customHeight="1">
      <c r="A220" s="48">
        <v>3</v>
      </c>
      <c r="B220" s="51">
        <f>IF(Dane!$B$28="","",Dane!$C$28)</f>
      </c>
      <c r="C220" s="285"/>
      <c r="D220" s="286"/>
      <c r="E220" s="49"/>
      <c r="F220" s="48">
        <v>3</v>
      </c>
      <c r="G220" s="51">
        <f>IF(Dane!$B$29="","",Dane!$C$29)</f>
      </c>
      <c r="H220" s="285"/>
      <c r="I220" s="286"/>
      <c r="K220" s="48">
        <v>3</v>
      </c>
      <c r="L220" s="51">
        <f>IF(Dane!$B$30="","",Dane!$C$30)</f>
      </c>
      <c r="M220" s="285"/>
      <c r="N220" s="286"/>
    </row>
    <row r="221" spans="1:14" s="50" customFormat="1" ht="16.5" customHeight="1">
      <c r="A221" s="48">
        <v>4</v>
      </c>
      <c r="B221" s="51">
        <f>IF(Dane!$B$28="","",Dane!$D$28)</f>
      </c>
      <c r="C221" s="285"/>
      <c r="D221" s="286"/>
      <c r="E221" s="49"/>
      <c r="F221" s="48">
        <v>4</v>
      </c>
      <c r="G221" s="51">
        <f>IF(Dane!$B$29="","",Dane!$D$29)</f>
      </c>
      <c r="H221" s="285"/>
      <c r="I221" s="286"/>
      <c r="K221" s="48">
        <v>4</v>
      </c>
      <c r="L221" s="51">
        <f>IF(Dane!$B$30="","",Dane!$D$30)</f>
      </c>
      <c r="M221" s="285"/>
      <c r="N221" s="286"/>
    </row>
    <row r="222" spans="1:14" s="50" customFormat="1" ht="16.5" customHeight="1">
      <c r="A222" s="48">
        <v>5</v>
      </c>
      <c r="B222" s="51" t="str">
        <f>IF(Dane!$F$10="","",Dane!$F$10)</f>
        <v>Matematyka</v>
      </c>
      <c r="C222" s="285"/>
      <c r="D222" s="286"/>
      <c r="E222" s="49"/>
      <c r="F222" s="48">
        <v>5</v>
      </c>
      <c r="G222" s="51" t="str">
        <f>IF(Dane!$F$10="","",Dane!$F$10)</f>
        <v>Matematyka</v>
      </c>
      <c r="H222" s="285"/>
      <c r="I222" s="286"/>
      <c r="K222" s="48">
        <v>5</v>
      </c>
      <c r="L222" s="51" t="str">
        <f>IF(Dane!$F$10="","",Dane!$F$10)</f>
        <v>Matematyka</v>
      </c>
      <c r="M222" s="285"/>
      <c r="N222" s="286"/>
    </row>
    <row r="223" spans="1:14" s="50" customFormat="1" ht="16.5" customHeight="1">
      <c r="A223" s="48">
        <v>6</v>
      </c>
      <c r="B223" s="51" t="str">
        <f>IF(Dane!$F$11="","",Dane!$F$11)</f>
        <v>Fizyka</v>
      </c>
      <c r="C223" s="285"/>
      <c r="D223" s="286"/>
      <c r="E223" s="49"/>
      <c r="F223" s="48">
        <v>6</v>
      </c>
      <c r="G223" s="51" t="str">
        <f>IF(Dane!$F$11="","",Dane!$F$11)</f>
        <v>Fizyka</v>
      </c>
      <c r="H223" s="285"/>
      <c r="I223" s="286"/>
      <c r="K223" s="48">
        <v>6</v>
      </c>
      <c r="L223" s="51" t="str">
        <f>IF(Dane!$F$11="","",Dane!$F$11)</f>
        <v>Fizyka</v>
      </c>
      <c r="M223" s="285"/>
      <c r="N223" s="286"/>
    </row>
    <row r="224" spans="1:14" s="50" customFormat="1" ht="16.5" customHeight="1">
      <c r="A224" s="48">
        <v>7</v>
      </c>
      <c r="B224" s="51" t="str">
        <f>IF(Dane!$F$12="","",Dane!$F$12)</f>
        <v>Chemia</v>
      </c>
      <c r="C224" s="285"/>
      <c r="D224" s="286"/>
      <c r="E224" s="49"/>
      <c r="F224" s="48">
        <v>7</v>
      </c>
      <c r="G224" s="51" t="str">
        <f>IF(Dane!$F$12="","",Dane!$F$12)</f>
        <v>Chemia</v>
      </c>
      <c r="H224" s="285"/>
      <c r="I224" s="286"/>
      <c r="K224" s="48">
        <v>7</v>
      </c>
      <c r="L224" s="51" t="str">
        <f>IF(Dane!$F$12="","",Dane!$F$12)</f>
        <v>Chemia</v>
      </c>
      <c r="M224" s="285"/>
      <c r="N224" s="286"/>
    </row>
    <row r="225" spans="1:14" s="50" customFormat="1" ht="16.5" customHeight="1">
      <c r="A225" s="48">
        <v>8</v>
      </c>
      <c r="B225" s="51" t="str">
        <f>IF(Dane!$F$13="","",Dane!$F$13)</f>
        <v>Geografia</v>
      </c>
      <c r="C225" s="285"/>
      <c r="D225" s="286"/>
      <c r="E225" s="49"/>
      <c r="F225" s="48">
        <v>8</v>
      </c>
      <c r="G225" s="51" t="str">
        <f>IF(Dane!$F$13="","",Dane!$F$13)</f>
        <v>Geografia</v>
      </c>
      <c r="H225" s="285"/>
      <c r="I225" s="286"/>
      <c r="K225" s="48">
        <v>8</v>
      </c>
      <c r="L225" s="51" t="str">
        <f>IF(Dane!$F$13="","",Dane!$F$13)</f>
        <v>Geografia</v>
      </c>
      <c r="M225" s="285"/>
      <c r="N225" s="286"/>
    </row>
    <row r="226" spans="1:14" s="50" customFormat="1" ht="16.5" customHeight="1">
      <c r="A226" s="48">
        <v>9</v>
      </c>
      <c r="B226" s="51" t="str">
        <f>IF(Dane!$F$14="","",Dane!$F$14)</f>
        <v>Historia</v>
      </c>
      <c r="C226" s="285"/>
      <c r="D226" s="286"/>
      <c r="E226" s="49"/>
      <c r="F226" s="48">
        <v>9</v>
      </c>
      <c r="G226" s="51" t="str">
        <f>IF(Dane!$F$14="","",Dane!$F$14)</f>
        <v>Historia</v>
      </c>
      <c r="H226" s="285"/>
      <c r="I226" s="286"/>
      <c r="K226" s="48">
        <v>9</v>
      </c>
      <c r="L226" s="51" t="str">
        <f>IF(Dane!$F$14="","",Dane!$F$14)</f>
        <v>Historia</v>
      </c>
      <c r="M226" s="285"/>
      <c r="N226" s="286"/>
    </row>
    <row r="227" spans="1:14" s="50" customFormat="1" ht="16.5" customHeight="1">
      <c r="A227" s="48">
        <v>10</v>
      </c>
      <c r="B227" s="51" t="str">
        <f>IF(Dane!$F$15="","",Dane!$F$15)</f>
        <v>W-F</v>
      </c>
      <c r="C227" s="285"/>
      <c r="D227" s="286"/>
      <c r="E227" s="49"/>
      <c r="F227" s="48">
        <v>10</v>
      </c>
      <c r="G227" s="51" t="str">
        <f>IF(Dane!$F$15="","",Dane!$F$15)</f>
        <v>W-F</v>
      </c>
      <c r="H227" s="285"/>
      <c r="I227" s="286"/>
      <c r="K227" s="48">
        <v>10</v>
      </c>
      <c r="L227" s="51" t="str">
        <f>IF(Dane!$F$15="","",Dane!$F$15)</f>
        <v>W-F</v>
      </c>
      <c r="M227" s="285"/>
      <c r="N227" s="286"/>
    </row>
    <row r="228" spans="1:14" s="50" customFormat="1" ht="16.5" customHeight="1">
      <c r="A228" s="48">
        <v>11</v>
      </c>
      <c r="B228" s="51" t="str">
        <f>IF(Dane!$F$16="","",Dane!$F$16)</f>
        <v>Podstawy. przeds.</v>
      </c>
      <c r="C228" s="285"/>
      <c r="D228" s="286"/>
      <c r="E228" s="49"/>
      <c r="F228" s="48">
        <v>11</v>
      </c>
      <c r="G228" s="51" t="str">
        <f>IF(Dane!$F$16="","",Dane!$F$16)</f>
        <v>Podstawy. przeds.</v>
      </c>
      <c r="H228" s="285"/>
      <c r="I228" s="286"/>
      <c r="K228" s="48">
        <v>11</v>
      </c>
      <c r="L228" s="51" t="str">
        <f>IF(Dane!$F$16="","",Dane!$F$16)</f>
        <v>Podstawy. przeds.</v>
      </c>
      <c r="M228" s="285"/>
      <c r="N228" s="286"/>
    </row>
    <row r="229" spans="1:14" s="50" customFormat="1" ht="16.5" customHeight="1">
      <c r="A229" s="48">
        <v>12</v>
      </c>
      <c r="B229" s="51" t="str">
        <f>IF(Dane!$F$17="","",Dane!$F$17)</f>
        <v>Funkcj. przed. w. w.</v>
      </c>
      <c r="C229" s="285"/>
      <c r="D229" s="286"/>
      <c r="E229" s="49"/>
      <c r="F229" s="48">
        <v>12</v>
      </c>
      <c r="G229" s="51" t="str">
        <f>IF(Dane!$F$17="","",Dane!$F$17)</f>
        <v>Funkcj. przed. w. w.</v>
      </c>
      <c r="H229" s="285"/>
      <c r="I229" s="286"/>
      <c r="K229" s="48">
        <v>12</v>
      </c>
      <c r="L229" s="51" t="str">
        <f>IF(Dane!$F$17="","",Dane!$F$17)</f>
        <v>Funkcj. przed. w. w.</v>
      </c>
      <c r="M229" s="285"/>
      <c r="N229" s="286"/>
    </row>
    <row r="230" spans="1:14" s="50" customFormat="1" ht="16.5" customHeight="1">
      <c r="A230" s="48">
        <v>13</v>
      </c>
      <c r="B230" s="51" t="str">
        <f>IF(Dane!$F$18="","",Dane!$F$18)</f>
        <v>Praca biurowa</v>
      </c>
      <c r="C230" s="285"/>
      <c r="D230" s="286"/>
      <c r="E230" s="49"/>
      <c r="F230" s="48">
        <v>13</v>
      </c>
      <c r="G230" s="51" t="str">
        <f>IF(Dane!$F$18="","",Dane!$F$18)</f>
        <v>Praca biurowa</v>
      </c>
      <c r="H230" s="285"/>
      <c r="I230" s="286"/>
      <c r="K230" s="48">
        <v>13</v>
      </c>
      <c r="L230" s="51" t="str">
        <f>IF(Dane!$F$18="","",Dane!$F$18)</f>
        <v>Praca biurowa</v>
      </c>
      <c r="M230" s="285"/>
      <c r="N230" s="286"/>
    </row>
    <row r="231" spans="1:14" s="50" customFormat="1" ht="16.5" customHeight="1">
      <c r="A231" s="48">
        <v>14</v>
      </c>
      <c r="B231" s="51">
        <f>IF(Dane!$F$19="","",Dane!$F$19)</f>
      </c>
      <c r="C231" s="285"/>
      <c r="D231" s="286"/>
      <c r="E231" s="49"/>
      <c r="F231" s="48">
        <v>14</v>
      </c>
      <c r="G231" s="51">
        <f>IF(Dane!$F$19="","",Dane!$F$19)</f>
      </c>
      <c r="H231" s="285"/>
      <c r="I231" s="286"/>
      <c r="K231" s="48">
        <v>14</v>
      </c>
      <c r="L231" s="51">
        <f>IF(Dane!$F$19="","",Dane!$F$19)</f>
      </c>
      <c r="M231" s="285"/>
      <c r="N231" s="286"/>
    </row>
    <row r="232" spans="1:14" s="50" customFormat="1" ht="16.5" customHeight="1">
      <c r="A232" s="48">
        <v>15</v>
      </c>
      <c r="B232" s="51">
        <f>IF(Dane!$F$20="","",Dane!$F$20)</f>
      </c>
      <c r="C232" s="285"/>
      <c r="D232" s="286"/>
      <c r="E232" s="49"/>
      <c r="F232" s="48">
        <v>15</v>
      </c>
      <c r="G232" s="51">
        <f>IF(Dane!$F$20="","",Dane!$F$20)</f>
      </c>
      <c r="H232" s="285"/>
      <c r="I232" s="286"/>
      <c r="K232" s="48">
        <v>15</v>
      </c>
      <c r="L232" s="51">
        <f>IF(Dane!$F$20="","",Dane!$F$20)</f>
      </c>
      <c r="M232" s="285"/>
      <c r="N232" s="286"/>
    </row>
    <row r="233" spans="1:14" s="50" customFormat="1" ht="16.5" customHeight="1">
      <c r="A233" s="48">
        <v>16</v>
      </c>
      <c r="B233" s="51">
        <f>IF(Dane!$F$21="","",Dane!$F$21)</f>
      </c>
      <c r="C233" s="285"/>
      <c r="D233" s="286"/>
      <c r="E233" s="49"/>
      <c r="F233" s="48">
        <v>16</v>
      </c>
      <c r="G233" s="51">
        <f>IF(Dane!$F$21="","",Dane!$F$21)</f>
      </c>
      <c r="H233" s="285"/>
      <c r="I233" s="286"/>
      <c r="K233" s="48">
        <v>16</v>
      </c>
      <c r="L233" s="51">
        <f>IF(Dane!$F$21="","",Dane!$F$21)</f>
      </c>
      <c r="M233" s="285"/>
      <c r="N233" s="286"/>
    </row>
    <row r="234" spans="1:14" s="50" customFormat="1" ht="16.5" customHeight="1">
      <c r="A234" s="48">
        <v>17</v>
      </c>
      <c r="B234" s="51">
        <f>IF(Dane!$F$22="","",Dane!$F$22)</f>
      </c>
      <c r="C234" s="285"/>
      <c r="D234" s="286"/>
      <c r="E234" s="49"/>
      <c r="F234" s="48">
        <v>17</v>
      </c>
      <c r="G234" s="51">
        <f>IF(Dane!$F$22="","",Dane!$F$22)</f>
      </c>
      <c r="H234" s="285"/>
      <c r="I234" s="286"/>
      <c r="K234" s="48">
        <v>17</v>
      </c>
      <c r="L234" s="51">
        <f>IF(Dane!$F$22="","",Dane!$F$22)</f>
      </c>
      <c r="M234" s="285"/>
      <c r="N234" s="286"/>
    </row>
    <row r="235" spans="1:14" s="50" customFormat="1" ht="16.5" customHeight="1">
      <c r="A235" s="302" t="s">
        <v>86</v>
      </c>
      <c r="B235" s="51" t="s">
        <v>69</v>
      </c>
      <c r="C235" s="74">
        <f>'Oceny I'!$AD$28</f>
        <v>0</v>
      </c>
      <c r="D235" s="75"/>
      <c r="E235" s="49"/>
      <c r="F235" s="302" t="s">
        <v>86</v>
      </c>
      <c r="G235" s="51" t="s">
        <v>69</v>
      </c>
      <c r="H235" s="74">
        <f>'Oceny I'!$AD$29</f>
        <v>0</v>
      </c>
      <c r="I235" s="78"/>
      <c r="K235" s="302" t="s">
        <v>86</v>
      </c>
      <c r="L235" s="51" t="s">
        <v>69</v>
      </c>
      <c r="M235" s="74">
        <f>'Oceny I'!$AD$30</f>
        <v>0</v>
      </c>
      <c r="N235" s="75"/>
    </row>
    <row r="236" spans="1:14" s="50" customFormat="1" ht="16.5" customHeight="1">
      <c r="A236" s="302"/>
      <c r="B236" s="51" t="s">
        <v>70</v>
      </c>
      <c r="C236" s="74">
        <f>'Oceny I'!$AE$28</f>
        <v>0</v>
      </c>
      <c r="D236" s="75"/>
      <c r="E236" s="49"/>
      <c r="F236" s="302"/>
      <c r="G236" s="51" t="s">
        <v>70</v>
      </c>
      <c r="H236" s="74">
        <f>'Oceny I'!$AE$29</f>
        <v>0</v>
      </c>
      <c r="I236" s="78"/>
      <c r="K236" s="302"/>
      <c r="L236" s="51" t="s">
        <v>70</v>
      </c>
      <c r="M236" s="74">
        <f>'Oceny I'!$AE$30</f>
        <v>0</v>
      </c>
      <c r="N236" s="75"/>
    </row>
    <row r="237" spans="1:14" s="50" customFormat="1" ht="16.5" customHeight="1">
      <c r="A237" s="302"/>
      <c r="B237" s="51" t="s">
        <v>85</v>
      </c>
      <c r="C237" s="52">
        <f>SUM(C235:C236)</f>
        <v>0</v>
      </c>
      <c r="D237" s="76">
        <f>mieś!$U28</f>
      </c>
      <c r="E237" s="49"/>
      <c r="F237" s="302"/>
      <c r="G237" s="51" t="s">
        <v>85</v>
      </c>
      <c r="H237" s="52">
        <f>SUM(H235:H236)</f>
        <v>0</v>
      </c>
      <c r="I237" s="76">
        <f>mieś!$U29</f>
      </c>
      <c r="K237" s="302"/>
      <c r="L237" s="51" t="s">
        <v>85</v>
      </c>
      <c r="M237" s="52">
        <f>SUM(M235:M236)</f>
        <v>0</v>
      </c>
      <c r="N237" s="76">
        <f>mieś!$U30</f>
      </c>
    </row>
    <row r="238" spans="1:14" s="50" customFormat="1" ht="16.5" customHeight="1">
      <c r="A238" s="302"/>
      <c r="B238" s="51" t="s">
        <v>71</v>
      </c>
      <c r="C238" s="74">
        <f>'Oceny I'!$AF$28</f>
        <v>0</v>
      </c>
      <c r="D238" s="75"/>
      <c r="E238" s="49"/>
      <c r="F238" s="302"/>
      <c r="G238" s="51" t="s">
        <v>71</v>
      </c>
      <c r="H238" s="74">
        <f>'Oceny I'!$AF$29</f>
        <v>0</v>
      </c>
      <c r="I238" s="78"/>
      <c r="K238" s="302"/>
      <c r="L238" s="51" t="s">
        <v>71</v>
      </c>
      <c r="M238" s="74">
        <f>'Oceny I'!$AF$30</f>
        <v>0</v>
      </c>
      <c r="N238" s="75"/>
    </row>
    <row r="239" spans="1:14" s="50" customFormat="1" ht="16.5" customHeight="1">
      <c r="A239" s="296" t="s">
        <v>87</v>
      </c>
      <c r="B239" s="51" t="s">
        <v>69</v>
      </c>
      <c r="C239" s="74">
        <f>'Oceny II'!$AD$28</f>
        <v>0</v>
      </c>
      <c r="D239" s="75"/>
      <c r="E239" s="53"/>
      <c r="F239" s="296" t="s">
        <v>87</v>
      </c>
      <c r="G239" s="51" t="s">
        <v>69</v>
      </c>
      <c r="H239" s="74">
        <f>'Oceny II'!$AD$29</f>
        <v>0</v>
      </c>
      <c r="I239" s="75"/>
      <c r="K239" s="296" t="s">
        <v>87</v>
      </c>
      <c r="L239" s="51" t="s">
        <v>69</v>
      </c>
      <c r="M239" s="74">
        <f>'Oceny II'!$AD$30</f>
        <v>0</v>
      </c>
      <c r="N239" s="75"/>
    </row>
    <row r="240" spans="1:14" s="50" customFormat="1" ht="16.5" customHeight="1">
      <c r="A240" s="297"/>
      <c r="B240" s="51" t="s">
        <v>70</v>
      </c>
      <c r="C240" s="74">
        <f>'Oceny II'!$AE$28</f>
        <v>0</v>
      </c>
      <c r="D240" s="75"/>
      <c r="E240" s="53"/>
      <c r="F240" s="297"/>
      <c r="G240" s="51" t="s">
        <v>70</v>
      </c>
      <c r="H240" s="74">
        <f>'Oceny II'!$AE$29</f>
        <v>0</v>
      </c>
      <c r="I240" s="75"/>
      <c r="K240" s="297"/>
      <c r="L240" s="51" t="s">
        <v>70</v>
      </c>
      <c r="M240" s="74">
        <f>'Oceny II'!$AE$30</f>
        <v>0</v>
      </c>
      <c r="N240" s="75"/>
    </row>
    <row r="241" spans="1:14" s="50" customFormat="1" ht="16.5" customHeight="1">
      <c r="A241" s="297"/>
      <c r="B241" s="51" t="s">
        <v>85</v>
      </c>
      <c r="C241" s="52">
        <f>SUM(C239:C240)</f>
        <v>0</v>
      </c>
      <c r="D241" s="76">
        <f>mieś!$AN28</f>
      </c>
      <c r="E241" s="53"/>
      <c r="F241" s="297"/>
      <c r="G241" s="51" t="s">
        <v>85</v>
      </c>
      <c r="H241" s="52">
        <f>SUM(H239:H240)</f>
        <v>0</v>
      </c>
      <c r="I241" s="76">
        <f>mieś!$AN29</f>
      </c>
      <c r="K241" s="297"/>
      <c r="L241" s="51" t="s">
        <v>85</v>
      </c>
      <c r="M241" s="52">
        <f>SUM(M239:M240)</f>
        <v>0</v>
      </c>
      <c r="N241" s="76">
        <f>mieś!$AN30</f>
      </c>
    </row>
    <row r="242" spans="1:14" s="50" customFormat="1" ht="16.5" customHeight="1">
      <c r="A242" s="298"/>
      <c r="B242" s="51" t="s">
        <v>71</v>
      </c>
      <c r="C242" s="74">
        <f>'Oceny II'!$AF$28</f>
        <v>0</v>
      </c>
      <c r="D242" s="75"/>
      <c r="E242" s="53"/>
      <c r="F242" s="298"/>
      <c r="G242" s="51" t="s">
        <v>71</v>
      </c>
      <c r="H242" s="74">
        <f>'Oceny II'!$AF$29</f>
        <v>0</v>
      </c>
      <c r="I242" s="75"/>
      <c r="K242" s="298"/>
      <c r="L242" s="51" t="s">
        <v>71</v>
      </c>
      <c r="M242" s="74">
        <f>'Oceny II'!$AF$30</f>
        <v>0</v>
      </c>
      <c r="N242" s="75"/>
    </row>
    <row r="243" spans="1:14" s="82" customFormat="1" ht="16.5" customHeight="1">
      <c r="A243" s="57"/>
      <c r="B243" s="54"/>
      <c r="C243" s="55"/>
      <c r="D243" s="55"/>
      <c r="E243" s="53"/>
      <c r="F243" s="57"/>
      <c r="G243" s="54"/>
      <c r="H243" s="55"/>
      <c r="K243" s="57"/>
      <c r="L243" s="54"/>
      <c r="M243" s="55"/>
      <c r="N243" s="55"/>
    </row>
    <row r="244" spans="1:14" s="62" customFormat="1" ht="25.5" customHeight="1">
      <c r="A244" s="60">
        <f>Dane!A31</f>
        <v>28</v>
      </c>
      <c r="B244" s="287">
        <f>Dane!B31</f>
        <v>0</v>
      </c>
      <c r="C244" s="288"/>
      <c r="D244" s="289"/>
      <c r="E244" s="61"/>
      <c r="F244" s="60">
        <f>Dane!A32</f>
        <v>29</v>
      </c>
      <c r="G244" s="287">
        <f>Dane!B32</f>
        <v>0</v>
      </c>
      <c r="H244" s="288"/>
      <c r="I244" s="289"/>
      <c r="K244" s="60">
        <f>Dane!A33</f>
        <v>30</v>
      </c>
      <c r="L244" s="287">
        <f>Dane!B33</f>
        <v>0</v>
      </c>
      <c r="M244" s="288"/>
      <c r="N244" s="289"/>
    </row>
    <row r="245" spans="1:14" s="50" customFormat="1" ht="16.5" customHeight="1">
      <c r="A245" s="48">
        <v>1</v>
      </c>
      <c r="B245" s="51" t="str">
        <f>IF(Dane!$F$4="","",Dane!$F$4)</f>
        <v>Religia</v>
      </c>
      <c r="C245" s="285"/>
      <c r="D245" s="286"/>
      <c r="E245" s="49"/>
      <c r="F245" s="48">
        <v>1</v>
      </c>
      <c r="G245" s="51" t="str">
        <f>IF(Dane!$F$4="","",Dane!$F$4)</f>
        <v>Religia</v>
      </c>
      <c r="H245" s="285"/>
      <c r="I245" s="286"/>
      <c r="K245" s="48">
        <v>1</v>
      </c>
      <c r="L245" s="51" t="str">
        <f>IF(Dane!$F$4="","",Dane!$F$4)</f>
        <v>Religia</v>
      </c>
      <c r="M245" s="285"/>
      <c r="N245" s="286"/>
    </row>
    <row r="246" spans="1:14" s="50" customFormat="1" ht="16.5" customHeight="1">
      <c r="A246" s="48">
        <v>2</v>
      </c>
      <c r="B246" s="51" t="str">
        <f>IF(Dane!$F$5="","",Dane!$F$5)</f>
        <v>Język polski</v>
      </c>
      <c r="C246" s="285"/>
      <c r="D246" s="286"/>
      <c r="E246" s="49"/>
      <c r="F246" s="48">
        <v>2</v>
      </c>
      <c r="G246" s="51" t="str">
        <f>IF(Dane!$F$5="","",Dane!$F$5)</f>
        <v>Język polski</v>
      </c>
      <c r="H246" s="285"/>
      <c r="I246" s="286"/>
      <c r="K246" s="48">
        <v>2</v>
      </c>
      <c r="L246" s="51" t="str">
        <f>IF(Dane!$F$5="","",Dane!$F$5)</f>
        <v>Język polski</v>
      </c>
      <c r="M246" s="285"/>
      <c r="N246" s="286"/>
    </row>
    <row r="247" spans="1:14" s="50" customFormat="1" ht="16.5" customHeight="1">
      <c r="A247" s="48">
        <v>3</v>
      </c>
      <c r="B247" s="51">
        <f>IF(Dane!$B$31="","",Dane!$C$31)</f>
      </c>
      <c r="C247" s="285"/>
      <c r="D247" s="286"/>
      <c r="E247" s="49"/>
      <c r="F247" s="48">
        <v>3</v>
      </c>
      <c r="G247" s="51">
        <f>IF(Dane!$B$32="","",Dane!$C$32)</f>
      </c>
      <c r="H247" s="285"/>
      <c r="I247" s="286"/>
      <c r="K247" s="48">
        <v>3</v>
      </c>
      <c r="L247" s="51">
        <f>IF(Dane!$B$33="","",Dane!$C$33)</f>
      </c>
      <c r="M247" s="285"/>
      <c r="N247" s="286"/>
    </row>
    <row r="248" spans="1:14" s="50" customFormat="1" ht="16.5" customHeight="1">
      <c r="A248" s="48">
        <v>4</v>
      </c>
      <c r="B248" s="51">
        <f>IF(Dane!$B$31="","",Dane!$D$31)</f>
      </c>
      <c r="C248" s="285"/>
      <c r="D248" s="286"/>
      <c r="E248" s="49"/>
      <c r="F248" s="48">
        <v>4</v>
      </c>
      <c r="G248" s="51">
        <f>IF(Dane!$B$32="","",Dane!$D$32)</f>
      </c>
      <c r="H248" s="285"/>
      <c r="I248" s="286"/>
      <c r="K248" s="48">
        <v>4</v>
      </c>
      <c r="L248" s="51">
        <f>IF(Dane!$B$33="","",Dane!$D$33)</f>
      </c>
      <c r="M248" s="285"/>
      <c r="N248" s="286"/>
    </row>
    <row r="249" spans="1:14" s="50" customFormat="1" ht="16.5" customHeight="1">
      <c r="A249" s="48">
        <v>5</v>
      </c>
      <c r="B249" s="51" t="str">
        <f>IF(Dane!$F$10="","",Dane!$F$10)</f>
        <v>Matematyka</v>
      </c>
      <c r="C249" s="285"/>
      <c r="D249" s="286"/>
      <c r="E249" s="49"/>
      <c r="F249" s="48">
        <v>5</v>
      </c>
      <c r="G249" s="51" t="str">
        <f>IF(Dane!$F$10="","",Dane!$F$10)</f>
        <v>Matematyka</v>
      </c>
      <c r="H249" s="285"/>
      <c r="I249" s="286"/>
      <c r="K249" s="48">
        <v>5</v>
      </c>
      <c r="L249" s="51" t="str">
        <f>IF(Dane!$F$10="","",Dane!$F$10)</f>
        <v>Matematyka</v>
      </c>
      <c r="M249" s="285"/>
      <c r="N249" s="286"/>
    </row>
    <row r="250" spans="1:14" s="50" customFormat="1" ht="16.5" customHeight="1">
      <c r="A250" s="48">
        <v>6</v>
      </c>
      <c r="B250" s="51" t="str">
        <f>IF(Dane!$F$11="","",Dane!$F$11)</f>
        <v>Fizyka</v>
      </c>
      <c r="C250" s="285"/>
      <c r="D250" s="286"/>
      <c r="E250" s="49"/>
      <c r="F250" s="48">
        <v>6</v>
      </c>
      <c r="G250" s="51" t="str">
        <f>IF(Dane!$F$11="","",Dane!$F$11)</f>
        <v>Fizyka</v>
      </c>
      <c r="H250" s="285"/>
      <c r="I250" s="286"/>
      <c r="K250" s="48">
        <v>6</v>
      </c>
      <c r="L250" s="51" t="str">
        <f>IF(Dane!$F$11="","",Dane!$F$11)</f>
        <v>Fizyka</v>
      </c>
      <c r="M250" s="285"/>
      <c r="N250" s="286"/>
    </row>
    <row r="251" spans="1:14" s="50" customFormat="1" ht="16.5" customHeight="1">
      <c r="A251" s="48">
        <v>7</v>
      </c>
      <c r="B251" s="51" t="str">
        <f>IF(Dane!$F$12="","",Dane!$F$12)</f>
        <v>Chemia</v>
      </c>
      <c r="C251" s="285"/>
      <c r="D251" s="286"/>
      <c r="E251" s="49"/>
      <c r="F251" s="48">
        <v>7</v>
      </c>
      <c r="G251" s="51" t="str">
        <f>IF(Dane!$F$12="","",Dane!$F$12)</f>
        <v>Chemia</v>
      </c>
      <c r="H251" s="285"/>
      <c r="I251" s="286"/>
      <c r="K251" s="48">
        <v>7</v>
      </c>
      <c r="L251" s="51" t="str">
        <f>IF(Dane!$F$12="","",Dane!$F$12)</f>
        <v>Chemia</v>
      </c>
      <c r="M251" s="285"/>
      <c r="N251" s="286"/>
    </row>
    <row r="252" spans="1:14" s="50" customFormat="1" ht="16.5" customHeight="1">
      <c r="A252" s="48">
        <v>8</v>
      </c>
      <c r="B252" s="51" t="str">
        <f>IF(Dane!$F$13="","",Dane!$F$13)</f>
        <v>Geografia</v>
      </c>
      <c r="C252" s="285"/>
      <c r="D252" s="286"/>
      <c r="E252" s="49"/>
      <c r="F252" s="48">
        <v>8</v>
      </c>
      <c r="G252" s="51" t="str">
        <f>IF(Dane!$F$13="","",Dane!$F$13)</f>
        <v>Geografia</v>
      </c>
      <c r="H252" s="285"/>
      <c r="I252" s="286"/>
      <c r="K252" s="48">
        <v>8</v>
      </c>
      <c r="L252" s="51" t="str">
        <f>IF(Dane!$F$13="","",Dane!$F$13)</f>
        <v>Geografia</v>
      </c>
      <c r="M252" s="285"/>
      <c r="N252" s="286"/>
    </row>
    <row r="253" spans="1:14" s="50" customFormat="1" ht="16.5" customHeight="1">
      <c r="A253" s="48">
        <v>9</v>
      </c>
      <c r="B253" s="51" t="str">
        <f>IF(Dane!$F$14="","",Dane!$F$14)</f>
        <v>Historia</v>
      </c>
      <c r="C253" s="285"/>
      <c r="D253" s="286"/>
      <c r="E253" s="49"/>
      <c r="F253" s="48">
        <v>9</v>
      </c>
      <c r="G253" s="51" t="str">
        <f>IF(Dane!$F$14="","",Dane!$F$14)</f>
        <v>Historia</v>
      </c>
      <c r="H253" s="285"/>
      <c r="I253" s="286"/>
      <c r="K253" s="48">
        <v>9</v>
      </c>
      <c r="L253" s="51" t="str">
        <f>IF(Dane!$F$14="","",Dane!$F$14)</f>
        <v>Historia</v>
      </c>
      <c r="M253" s="285"/>
      <c r="N253" s="286"/>
    </row>
    <row r="254" spans="1:14" s="50" customFormat="1" ht="16.5" customHeight="1">
      <c r="A254" s="48">
        <v>10</v>
      </c>
      <c r="B254" s="51" t="str">
        <f>IF(Dane!$F$15="","",Dane!$F$15)</f>
        <v>W-F</v>
      </c>
      <c r="C254" s="285"/>
      <c r="D254" s="286"/>
      <c r="E254" s="49"/>
      <c r="F254" s="48">
        <v>10</v>
      </c>
      <c r="G254" s="51" t="str">
        <f>IF(Dane!$F$15="","",Dane!$F$15)</f>
        <v>W-F</v>
      </c>
      <c r="H254" s="285"/>
      <c r="I254" s="286"/>
      <c r="K254" s="48">
        <v>10</v>
      </c>
      <c r="L254" s="51" t="str">
        <f>IF(Dane!$F$15="","",Dane!$F$15)</f>
        <v>W-F</v>
      </c>
      <c r="M254" s="285"/>
      <c r="N254" s="286"/>
    </row>
    <row r="255" spans="1:14" s="50" customFormat="1" ht="16.5" customHeight="1">
      <c r="A255" s="48">
        <v>11</v>
      </c>
      <c r="B255" s="51" t="str">
        <f>IF(Dane!$F$16="","",Dane!$F$16)</f>
        <v>Podstawy. przeds.</v>
      </c>
      <c r="C255" s="285"/>
      <c r="D255" s="286"/>
      <c r="E255" s="49"/>
      <c r="F255" s="48">
        <v>11</v>
      </c>
      <c r="G255" s="51" t="str">
        <f>IF(Dane!$F$16="","",Dane!$F$16)</f>
        <v>Podstawy. przeds.</v>
      </c>
      <c r="H255" s="285"/>
      <c r="I255" s="286"/>
      <c r="K255" s="48">
        <v>11</v>
      </c>
      <c r="L255" s="51" t="str">
        <f>IF(Dane!$F$16="","",Dane!$F$16)</f>
        <v>Podstawy. przeds.</v>
      </c>
      <c r="M255" s="285"/>
      <c r="N255" s="286"/>
    </row>
    <row r="256" spans="1:14" s="50" customFormat="1" ht="16.5" customHeight="1">
      <c r="A256" s="48">
        <v>12</v>
      </c>
      <c r="B256" s="51" t="str">
        <f>IF(Dane!$F$17="","",Dane!$F$17)</f>
        <v>Funkcj. przed. w. w.</v>
      </c>
      <c r="C256" s="285"/>
      <c r="D256" s="286"/>
      <c r="E256" s="49"/>
      <c r="F256" s="48">
        <v>12</v>
      </c>
      <c r="G256" s="51" t="str">
        <f>IF(Dane!$F$17="","",Dane!$F$17)</f>
        <v>Funkcj. przed. w. w.</v>
      </c>
      <c r="H256" s="285"/>
      <c r="I256" s="286"/>
      <c r="K256" s="48">
        <v>12</v>
      </c>
      <c r="L256" s="51" t="str">
        <f>IF(Dane!$F$17="","",Dane!$F$17)</f>
        <v>Funkcj. przed. w. w.</v>
      </c>
      <c r="M256" s="285"/>
      <c r="N256" s="286"/>
    </row>
    <row r="257" spans="1:14" s="50" customFormat="1" ht="16.5" customHeight="1">
      <c r="A257" s="48">
        <v>13</v>
      </c>
      <c r="B257" s="51" t="str">
        <f>IF(Dane!$F$18="","",Dane!$F$18)</f>
        <v>Praca biurowa</v>
      </c>
      <c r="C257" s="285"/>
      <c r="D257" s="286"/>
      <c r="E257" s="49"/>
      <c r="F257" s="48">
        <v>13</v>
      </c>
      <c r="G257" s="51" t="str">
        <f>IF(Dane!$F$18="","",Dane!$F$18)</f>
        <v>Praca biurowa</v>
      </c>
      <c r="H257" s="285"/>
      <c r="I257" s="286"/>
      <c r="K257" s="48">
        <v>13</v>
      </c>
      <c r="L257" s="51" t="str">
        <f>IF(Dane!$F$18="","",Dane!$F$18)</f>
        <v>Praca biurowa</v>
      </c>
      <c r="M257" s="285"/>
      <c r="N257" s="286"/>
    </row>
    <row r="258" spans="1:14" s="50" customFormat="1" ht="16.5" customHeight="1">
      <c r="A258" s="48">
        <v>14</v>
      </c>
      <c r="B258" s="51">
        <f>IF(Dane!$F$19="","",Dane!$F$19)</f>
      </c>
      <c r="C258" s="285"/>
      <c r="D258" s="286"/>
      <c r="E258" s="49"/>
      <c r="F258" s="48">
        <v>14</v>
      </c>
      <c r="G258" s="51">
        <f>IF(Dane!$F$19="","",Dane!$F$19)</f>
      </c>
      <c r="H258" s="285"/>
      <c r="I258" s="286"/>
      <c r="K258" s="48">
        <v>14</v>
      </c>
      <c r="L258" s="51">
        <f>IF(Dane!$F$19="","",Dane!$F$19)</f>
      </c>
      <c r="M258" s="285"/>
      <c r="N258" s="286"/>
    </row>
    <row r="259" spans="1:14" s="50" customFormat="1" ht="16.5" customHeight="1">
      <c r="A259" s="48">
        <v>15</v>
      </c>
      <c r="B259" s="51">
        <f>IF(Dane!$F$20="","",Dane!$F$20)</f>
      </c>
      <c r="C259" s="285"/>
      <c r="D259" s="286"/>
      <c r="E259" s="49"/>
      <c r="F259" s="48">
        <v>15</v>
      </c>
      <c r="G259" s="51">
        <f>IF(Dane!$F$20="","",Dane!$F$20)</f>
      </c>
      <c r="H259" s="285"/>
      <c r="I259" s="286"/>
      <c r="K259" s="48">
        <v>15</v>
      </c>
      <c r="L259" s="51">
        <f>IF(Dane!$F$20="","",Dane!$F$20)</f>
      </c>
      <c r="M259" s="285"/>
      <c r="N259" s="286"/>
    </row>
    <row r="260" spans="1:14" s="50" customFormat="1" ht="16.5" customHeight="1">
      <c r="A260" s="48">
        <v>16</v>
      </c>
      <c r="B260" s="51">
        <f>IF(Dane!$F$21="","",Dane!$F$21)</f>
      </c>
      <c r="C260" s="285"/>
      <c r="D260" s="286"/>
      <c r="E260" s="49"/>
      <c r="F260" s="48">
        <v>16</v>
      </c>
      <c r="G260" s="51">
        <f>IF(Dane!$F$21="","",Dane!$F$21)</f>
      </c>
      <c r="H260" s="285"/>
      <c r="I260" s="286"/>
      <c r="K260" s="48">
        <v>16</v>
      </c>
      <c r="L260" s="51">
        <f>IF(Dane!$F$21="","",Dane!$F$21)</f>
      </c>
      <c r="M260" s="285"/>
      <c r="N260" s="286"/>
    </row>
    <row r="261" spans="1:14" s="50" customFormat="1" ht="16.5" customHeight="1">
      <c r="A261" s="48">
        <v>17</v>
      </c>
      <c r="B261" s="51">
        <f>IF(Dane!$F$22="","",Dane!$F$22)</f>
      </c>
      <c r="C261" s="285"/>
      <c r="D261" s="286"/>
      <c r="E261" s="49"/>
      <c r="F261" s="48">
        <v>17</v>
      </c>
      <c r="G261" s="51">
        <f>IF(Dane!$F$22="","",Dane!$F$22)</f>
      </c>
      <c r="H261" s="285"/>
      <c r="I261" s="286"/>
      <c r="K261" s="48">
        <v>17</v>
      </c>
      <c r="L261" s="51">
        <f>IF(Dane!$F$22="","",Dane!$F$22)</f>
      </c>
      <c r="M261" s="285"/>
      <c r="N261" s="286"/>
    </row>
    <row r="262" spans="1:14" s="50" customFormat="1" ht="16.5" customHeight="1">
      <c r="A262" s="302" t="s">
        <v>86</v>
      </c>
      <c r="B262" s="51" t="s">
        <v>69</v>
      </c>
      <c r="C262" s="74">
        <f>'Oceny I'!$AD$31</f>
        <v>0</v>
      </c>
      <c r="D262" s="75"/>
      <c r="E262" s="49"/>
      <c r="F262" s="302" t="s">
        <v>86</v>
      </c>
      <c r="G262" s="51" t="s">
        <v>69</v>
      </c>
      <c r="H262" s="74">
        <f>'Oceny I'!$AD$32</f>
        <v>0</v>
      </c>
      <c r="I262" s="78"/>
      <c r="K262" s="302" t="s">
        <v>86</v>
      </c>
      <c r="L262" s="51" t="s">
        <v>69</v>
      </c>
      <c r="M262" s="74">
        <f>'Oceny I'!$AD$33</f>
        <v>0</v>
      </c>
      <c r="N262" s="75"/>
    </row>
    <row r="263" spans="1:14" s="50" customFormat="1" ht="16.5" customHeight="1">
      <c r="A263" s="302"/>
      <c r="B263" s="51" t="s">
        <v>70</v>
      </c>
      <c r="C263" s="74">
        <f>'Oceny I'!$AE$31</f>
        <v>0</v>
      </c>
      <c r="D263" s="75"/>
      <c r="E263" s="49"/>
      <c r="F263" s="302"/>
      <c r="G263" s="51" t="s">
        <v>70</v>
      </c>
      <c r="H263" s="74">
        <f>'Oceny I'!$AE$32</f>
        <v>0</v>
      </c>
      <c r="I263" s="78"/>
      <c r="K263" s="302"/>
      <c r="L263" s="51" t="s">
        <v>70</v>
      </c>
      <c r="M263" s="74">
        <f>'Oceny I'!$AE$33</f>
        <v>0</v>
      </c>
      <c r="N263" s="75"/>
    </row>
    <row r="264" spans="1:14" s="50" customFormat="1" ht="16.5" customHeight="1">
      <c r="A264" s="302"/>
      <c r="B264" s="51" t="s">
        <v>85</v>
      </c>
      <c r="C264" s="52">
        <f>SUM(C262:C263)</f>
        <v>0</v>
      </c>
      <c r="D264" s="76">
        <f>mieś!$U31</f>
      </c>
      <c r="E264" s="49"/>
      <c r="F264" s="302"/>
      <c r="G264" s="51" t="s">
        <v>85</v>
      </c>
      <c r="H264" s="52">
        <f>SUM(H262:H263)</f>
        <v>0</v>
      </c>
      <c r="I264" s="76">
        <f>mieś!$U32</f>
      </c>
      <c r="K264" s="302"/>
      <c r="L264" s="51" t="s">
        <v>85</v>
      </c>
      <c r="M264" s="52">
        <f>SUM(M262:M263)</f>
        <v>0</v>
      </c>
      <c r="N264" s="76">
        <f>mieś!$U33</f>
      </c>
    </row>
    <row r="265" spans="1:14" s="50" customFormat="1" ht="16.5" customHeight="1">
      <c r="A265" s="302"/>
      <c r="B265" s="80" t="s">
        <v>71</v>
      </c>
      <c r="C265" s="74">
        <f>'Oceny I'!$AF$31</f>
        <v>0</v>
      </c>
      <c r="D265" s="75"/>
      <c r="E265" s="49"/>
      <c r="F265" s="302"/>
      <c r="G265" s="80" t="s">
        <v>71</v>
      </c>
      <c r="H265" s="74">
        <f>'Oceny I'!$AF$32</f>
        <v>0</v>
      </c>
      <c r="I265" s="78"/>
      <c r="K265" s="302"/>
      <c r="L265" s="80" t="s">
        <v>71</v>
      </c>
      <c r="M265" s="74">
        <f>'Oceny I'!$AF$33</f>
        <v>0</v>
      </c>
      <c r="N265" s="75"/>
    </row>
    <row r="266" spans="1:14" s="50" customFormat="1" ht="16.5" customHeight="1">
      <c r="A266" s="296" t="s">
        <v>87</v>
      </c>
      <c r="B266" s="51" t="s">
        <v>69</v>
      </c>
      <c r="C266" s="74">
        <f>'Oceny II'!$AD$31</f>
        <v>0</v>
      </c>
      <c r="D266" s="75"/>
      <c r="E266" s="53"/>
      <c r="F266" s="296" t="s">
        <v>87</v>
      </c>
      <c r="G266" s="51" t="s">
        <v>69</v>
      </c>
      <c r="H266" s="74">
        <f>'Oceny II'!$AD$32</f>
        <v>0</v>
      </c>
      <c r="I266" s="75"/>
      <c r="K266" s="296" t="s">
        <v>87</v>
      </c>
      <c r="L266" s="51" t="s">
        <v>69</v>
      </c>
      <c r="M266" s="74">
        <f>'Oceny II'!$AD$33</f>
        <v>0</v>
      </c>
      <c r="N266" s="75"/>
    </row>
    <row r="267" spans="1:14" s="50" customFormat="1" ht="16.5" customHeight="1">
      <c r="A267" s="297"/>
      <c r="B267" s="51" t="s">
        <v>70</v>
      </c>
      <c r="C267" s="74">
        <f>'Oceny II'!$AE$31</f>
        <v>0</v>
      </c>
      <c r="D267" s="75"/>
      <c r="E267" s="53"/>
      <c r="F267" s="297"/>
      <c r="G267" s="51" t="s">
        <v>70</v>
      </c>
      <c r="H267" s="74">
        <f>'Oceny II'!$AE$32</f>
        <v>0</v>
      </c>
      <c r="I267" s="75"/>
      <c r="K267" s="297"/>
      <c r="L267" s="51" t="s">
        <v>70</v>
      </c>
      <c r="M267" s="74">
        <f>'Oceny II'!$AE$33</f>
        <v>0</v>
      </c>
      <c r="N267" s="75"/>
    </row>
    <row r="268" spans="1:14" s="50" customFormat="1" ht="16.5" customHeight="1">
      <c r="A268" s="297"/>
      <c r="B268" s="51" t="s">
        <v>85</v>
      </c>
      <c r="C268" s="52">
        <f>SUM(C266:C267)</f>
        <v>0</v>
      </c>
      <c r="D268" s="76">
        <f>mieś!$AN31</f>
      </c>
      <c r="E268" s="53"/>
      <c r="F268" s="297"/>
      <c r="G268" s="51" t="s">
        <v>85</v>
      </c>
      <c r="H268" s="52">
        <f>SUM(H266:H267)</f>
        <v>0</v>
      </c>
      <c r="I268" s="76">
        <f>mieś!$AN32</f>
      </c>
      <c r="K268" s="297"/>
      <c r="L268" s="51" t="s">
        <v>85</v>
      </c>
      <c r="M268" s="52">
        <f>SUM(M266:M267)</f>
        <v>0</v>
      </c>
      <c r="N268" s="76">
        <f>mieś!$AN33</f>
      </c>
    </row>
    <row r="269" spans="1:14" s="50" customFormat="1" ht="16.5" customHeight="1">
      <c r="A269" s="298"/>
      <c r="B269" s="51" t="s">
        <v>71</v>
      </c>
      <c r="C269" s="74">
        <f>'Oceny II'!$AF$31</f>
        <v>0</v>
      </c>
      <c r="D269" s="75"/>
      <c r="E269" s="53"/>
      <c r="F269" s="298"/>
      <c r="G269" s="51" t="s">
        <v>71</v>
      </c>
      <c r="H269" s="74">
        <f>'Oceny II'!$AF$32</f>
        <v>0</v>
      </c>
      <c r="I269" s="75"/>
      <c r="K269" s="298"/>
      <c r="L269" s="51" t="s">
        <v>71</v>
      </c>
      <c r="M269" s="74">
        <f>'Oceny II'!$AF$33</f>
        <v>0</v>
      </c>
      <c r="N269" s="75"/>
    </row>
    <row r="270" spans="1:14" s="82" customFormat="1" ht="16.5" customHeight="1">
      <c r="A270" s="57"/>
      <c r="B270" s="54"/>
      <c r="C270" s="55"/>
      <c r="D270" s="55"/>
      <c r="E270" s="53"/>
      <c r="F270" s="57"/>
      <c r="G270" s="54"/>
      <c r="H270" s="55"/>
      <c r="K270" s="57"/>
      <c r="L270" s="54"/>
      <c r="M270" s="55"/>
      <c r="N270" s="55"/>
    </row>
    <row r="271" spans="1:14" s="62" customFormat="1" ht="25.5" customHeight="1">
      <c r="A271" s="60">
        <f>Dane!A34</f>
        <v>31</v>
      </c>
      <c r="B271" s="287">
        <f>Dane!B34</f>
        <v>0</v>
      </c>
      <c r="C271" s="288"/>
      <c r="D271" s="289"/>
      <c r="E271" s="61"/>
      <c r="F271" s="60">
        <f>Dane!A35</f>
        <v>32</v>
      </c>
      <c r="G271" s="287">
        <f>Dane!B35</f>
        <v>0</v>
      </c>
      <c r="H271" s="288"/>
      <c r="I271" s="289"/>
      <c r="K271" s="60">
        <f>Dane!A36</f>
        <v>33</v>
      </c>
      <c r="L271" s="287">
        <f>Dane!B36</f>
        <v>0</v>
      </c>
      <c r="M271" s="288"/>
      <c r="N271" s="289"/>
    </row>
    <row r="272" spans="1:14" s="50" customFormat="1" ht="16.5" customHeight="1">
      <c r="A272" s="48">
        <v>1</v>
      </c>
      <c r="B272" s="51" t="str">
        <f>IF(Dane!$F$4="","",Dane!$F$4)</f>
        <v>Religia</v>
      </c>
      <c r="C272" s="285"/>
      <c r="D272" s="286"/>
      <c r="E272" s="49"/>
      <c r="F272" s="48">
        <v>1</v>
      </c>
      <c r="G272" s="51" t="str">
        <f>IF(Dane!$F$4="","",Dane!$F$4)</f>
        <v>Religia</v>
      </c>
      <c r="H272" s="285"/>
      <c r="I272" s="286"/>
      <c r="K272" s="48">
        <v>1</v>
      </c>
      <c r="L272" s="51" t="str">
        <f>IF(Dane!$F$4="","",Dane!$F$4)</f>
        <v>Religia</v>
      </c>
      <c r="M272" s="285"/>
      <c r="N272" s="286"/>
    </row>
    <row r="273" spans="1:14" s="50" customFormat="1" ht="16.5" customHeight="1">
      <c r="A273" s="48">
        <v>2</v>
      </c>
      <c r="B273" s="51" t="str">
        <f>IF(Dane!$F$5="","",Dane!$F$5)</f>
        <v>Język polski</v>
      </c>
      <c r="C273" s="285"/>
      <c r="D273" s="286"/>
      <c r="E273" s="49"/>
      <c r="F273" s="48">
        <v>2</v>
      </c>
      <c r="G273" s="51" t="str">
        <f>IF(Dane!$F$5="","",Dane!$F$5)</f>
        <v>Język polski</v>
      </c>
      <c r="H273" s="285"/>
      <c r="I273" s="286"/>
      <c r="K273" s="48">
        <v>2</v>
      </c>
      <c r="L273" s="51" t="str">
        <f>IF(Dane!$F$5="","",Dane!$F$5)</f>
        <v>Język polski</v>
      </c>
      <c r="M273" s="285"/>
      <c r="N273" s="286"/>
    </row>
    <row r="274" spans="1:14" s="50" customFormat="1" ht="16.5" customHeight="1">
      <c r="A274" s="48">
        <v>3</v>
      </c>
      <c r="B274" s="51">
        <f>IF(Dane!$B$34="","",Dane!$C$34)</f>
      </c>
      <c r="C274" s="285"/>
      <c r="D274" s="286"/>
      <c r="E274" s="49"/>
      <c r="F274" s="48">
        <v>3</v>
      </c>
      <c r="G274" s="51">
        <f>IF(Dane!$B$35="","",Dane!$C$35)</f>
      </c>
      <c r="H274" s="285"/>
      <c r="I274" s="286"/>
      <c r="K274" s="48">
        <v>3</v>
      </c>
      <c r="L274" s="51">
        <f>IF(Dane!$B$36="","",Dane!$C$36)</f>
      </c>
      <c r="M274" s="285"/>
      <c r="N274" s="286"/>
    </row>
    <row r="275" spans="1:14" s="50" customFormat="1" ht="16.5" customHeight="1">
      <c r="A275" s="48">
        <v>4</v>
      </c>
      <c r="B275" s="51">
        <f>IF(Dane!$B$28="","",Dane!$D$28)</f>
      </c>
      <c r="C275" s="285"/>
      <c r="D275" s="286"/>
      <c r="E275" s="49"/>
      <c r="F275" s="48">
        <v>4</v>
      </c>
      <c r="G275" s="51">
        <f>IF(Dane!$B$35="","",Dane!$D$35)</f>
      </c>
      <c r="H275" s="285"/>
      <c r="I275" s="286"/>
      <c r="K275" s="48">
        <v>4</v>
      </c>
      <c r="L275" s="51">
        <f>IF(Dane!$B$36="","",Dane!$D$36)</f>
      </c>
      <c r="M275" s="285"/>
      <c r="N275" s="286"/>
    </row>
    <row r="276" spans="1:14" s="50" customFormat="1" ht="16.5" customHeight="1">
      <c r="A276" s="48">
        <v>5</v>
      </c>
      <c r="B276" s="51" t="str">
        <f>IF(Dane!$F$10="","",Dane!$F$10)</f>
        <v>Matematyka</v>
      </c>
      <c r="C276" s="285"/>
      <c r="D276" s="286"/>
      <c r="E276" s="49"/>
      <c r="F276" s="48">
        <v>5</v>
      </c>
      <c r="G276" s="51" t="str">
        <f>IF(Dane!$F$10="","",Dane!$F$10)</f>
        <v>Matematyka</v>
      </c>
      <c r="H276" s="285"/>
      <c r="I276" s="286"/>
      <c r="K276" s="48">
        <v>5</v>
      </c>
      <c r="L276" s="51" t="str">
        <f>IF(Dane!$F$10="","",Dane!$F$10)</f>
        <v>Matematyka</v>
      </c>
      <c r="M276" s="285"/>
      <c r="N276" s="286"/>
    </row>
    <row r="277" spans="1:14" s="50" customFormat="1" ht="16.5" customHeight="1">
      <c r="A277" s="48">
        <v>6</v>
      </c>
      <c r="B277" s="51" t="str">
        <f>IF(Dane!$F$11="","",Dane!$F$11)</f>
        <v>Fizyka</v>
      </c>
      <c r="C277" s="285"/>
      <c r="D277" s="286"/>
      <c r="E277" s="49"/>
      <c r="F277" s="48">
        <v>6</v>
      </c>
      <c r="G277" s="51" t="str">
        <f>IF(Dane!$F$11="","",Dane!$F$11)</f>
        <v>Fizyka</v>
      </c>
      <c r="H277" s="285"/>
      <c r="I277" s="286"/>
      <c r="K277" s="48">
        <v>6</v>
      </c>
      <c r="L277" s="51" t="str">
        <f>IF(Dane!$F$11="","",Dane!$F$11)</f>
        <v>Fizyka</v>
      </c>
      <c r="M277" s="285"/>
      <c r="N277" s="286"/>
    </row>
    <row r="278" spans="1:14" s="50" customFormat="1" ht="16.5" customHeight="1">
      <c r="A278" s="48">
        <v>7</v>
      </c>
      <c r="B278" s="51" t="str">
        <f>IF(Dane!$F$12="","",Dane!$F$12)</f>
        <v>Chemia</v>
      </c>
      <c r="C278" s="285"/>
      <c r="D278" s="286"/>
      <c r="E278" s="49"/>
      <c r="F278" s="48">
        <v>7</v>
      </c>
      <c r="G278" s="51" t="str">
        <f>IF(Dane!$F$12="","",Dane!$F$12)</f>
        <v>Chemia</v>
      </c>
      <c r="H278" s="285"/>
      <c r="I278" s="286"/>
      <c r="K278" s="48">
        <v>7</v>
      </c>
      <c r="L278" s="51" t="str">
        <f>IF(Dane!$F$12="","",Dane!$F$12)</f>
        <v>Chemia</v>
      </c>
      <c r="M278" s="285"/>
      <c r="N278" s="286"/>
    </row>
    <row r="279" spans="1:14" s="50" customFormat="1" ht="16.5" customHeight="1">
      <c r="A279" s="48">
        <v>8</v>
      </c>
      <c r="B279" s="51" t="str">
        <f>IF(Dane!$F$13="","",Dane!$F$13)</f>
        <v>Geografia</v>
      </c>
      <c r="C279" s="285"/>
      <c r="D279" s="286"/>
      <c r="E279" s="49"/>
      <c r="F279" s="48">
        <v>8</v>
      </c>
      <c r="G279" s="51" t="str">
        <f>IF(Dane!$F$13="","",Dane!$F$13)</f>
        <v>Geografia</v>
      </c>
      <c r="H279" s="285"/>
      <c r="I279" s="286"/>
      <c r="K279" s="48">
        <v>8</v>
      </c>
      <c r="L279" s="51" t="str">
        <f>IF(Dane!$F$13="","",Dane!$F$13)</f>
        <v>Geografia</v>
      </c>
      <c r="M279" s="285"/>
      <c r="N279" s="286"/>
    </row>
    <row r="280" spans="1:14" s="50" customFormat="1" ht="16.5" customHeight="1">
      <c r="A280" s="48">
        <v>9</v>
      </c>
      <c r="B280" s="51" t="str">
        <f>IF(Dane!$F$14="","",Dane!$F$14)</f>
        <v>Historia</v>
      </c>
      <c r="C280" s="285"/>
      <c r="D280" s="286"/>
      <c r="E280" s="49"/>
      <c r="F280" s="48">
        <v>9</v>
      </c>
      <c r="G280" s="51" t="str">
        <f>IF(Dane!$F$14="","",Dane!$F$14)</f>
        <v>Historia</v>
      </c>
      <c r="H280" s="285"/>
      <c r="I280" s="286"/>
      <c r="K280" s="48">
        <v>9</v>
      </c>
      <c r="L280" s="51" t="str">
        <f>IF(Dane!$F$14="","",Dane!$F$14)</f>
        <v>Historia</v>
      </c>
      <c r="M280" s="285"/>
      <c r="N280" s="286"/>
    </row>
    <row r="281" spans="1:14" s="50" customFormat="1" ht="16.5" customHeight="1">
      <c r="A281" s="48">
        <v>10</v>
      </c>
      <c r="B281" s="51" t="str">
        <f>IF(Dane!$F$15="","",Dane!$F$15)</f>
        <v>W-F</v>
      </c>
      <c r="C281" s="285"/>
      <c r="D281" s="286"/>
      <c r="E281" s="49"/>
      <c r="F281" s="48">
        <v>10</v>
      </c>
      <c r="G281" s="51" t="str">
        <f>IF(Dane!$F$15="","",Dane!$F$15)</f>
        <v>W-F</v>
      </c>
      <c r="H281" s="285"/>
      <c r="I281" s="286"/>
      <c r="K281" s="48">
        <v>10</v>
      </c>
      <c r="L281" s="51" t="str">
        <f>IF(Dane!$F$15="","",Dane!$F$15)</f>
        <v>W-F</v>
      </c>
      <c r="M281" s="285"/>
      <c r="N281" s="286"/>
    </row>
    <row r="282" spans="1:14" s="50" customFormat="1" ht="16.5" customHeight="1">
      <c r="A282" s="48">
        <v>11</v>
      </c>
      <c r="B282" s="51" t="str">
        <f>IF(Dane!$F$16="","",Dane!$F$16)</f>
        <v>Podstawy. przeds.</v>
      </c>
      <c r="C282" s="285"/>
      <c r="D282" s="286"/>
      <c r="E282" s="49"/>
      <c r="F282" s="48">
        <v>11</v>
      </c>
      <c r="G282" s="51" t="str">
        <f>IF(Dane!$F$16="","",Dane!$F$16)</f>
        <v>Podstawy. przeds.</v>
      </c>
      <c r="H282" s="285"/>
      <c r="I282" s="286"/>
      <c r="K282" s="48">
        <v>11</v>
      </c>
      <c r="L282" s="51" t="str">
        <f>IF(Dane!$F$16="","",Dane!$F$16)</f>
        <v>Podstawy. przeds.</v>
      </c>
      <c r="M282" s="285"/>
      <c r="N282" s="286"/>
    </row>
    <row r="283" spans="1:14" s="50" customFormat="1" ht="16.5" customHeight="1">
      <c r="A283" s="48">
        <v>12</v>
      </c>
      <c r="B283" s="51" t="str">
        <f>IF(Dane!$F$17="","",Dane!$F$17)</f>
        <v>Funkcj. przed. w. w.</v>
      </c>
      <c r="C283" s="285"/>
      <c r="D283" s="286"/>
      <c r="E283" s="49"/>
      <c r="F283" s="48">
        <v>12</v>
      </c>
      <c r="G283" s="51" t="str">
        <f>IF(Dane!$F$17="","",Dane!$F$17)</f>
        <v>Funkcj. przed. w. w.</v>
      </c>
      <c r="H283" s="285"/>
      <c r="I283" s="286"/>
      <c r="K283" s="48">
        <v>12</v>
      </c>
      <c r="L283" s="51" t="str">
        <f>IF(Dane!$F$17="","",Dane!$F$17)</f>
        <v>Funkcj. przed. w. w.</v>
      </c>
      <c r="M283" s="285"/>
      <c r="N283" s="286"/>
    </row>
    <row r="284" spans="1:14" s="50" customFormat="1" ht="16.5" customHeight="1">
      <c r="A284" s="48">
        <v>13</v>
      </c>
      <c r="B284" s="51" t="str">
        <f>IF(Dane!$F$18="","",Dane!$F$18)</f>
        <v>Praca biurowa</v>
      </c>
      <c r="C284" s="285"/>
      <c r="D284" s="286"/>
      <c r="E284" s="49"/>
      <c r="F284" s="48">
        <v>13</v>
      </c>
      <c r="G284" s="51" t="str">
        <f>IF(Dane!$F$18="","",Dane!$F$18)</f>
        <v>Praca biurowa</v>
      </c>
      <c r="H284" s="285"/>
      <c r="I284" s="286"/>
      <c r="K284" s="48">
        <v>13</v>
      </c>
      <c r="L284" s="51" t="str">
        <f>IF(Dane!$F$18="","",Dane!$F$18)</f>
        <v>Praca biurowa</v>
      </c>
      <c r="M284" s="285"/>
      <c r="N284" s="286"/>
    </row>
    <row r="285" spans="1:14" s="50" customFormat="1" ht="16.5" customHeight="1">
      <c r="A285" s="48">
        <v>14</v>
      </c>
      <c r="B285" s="51">
        <f>IF(Dane!$F$19="","",Dane!$F$19)</f>
      </c>
      <c r="C285" s="285"/>
      <c r="D285" s="286"/>
      <c r="E285" s="49"/>
      <c r="F285" s="48">
        <v>14</v>
      </c>
      <c r="G285" s="51">
        <f>IF(Dane!$F$19="","",Dane!$F$19)</f>
      </c>
      <c r="H285" s="285"/>
      <c r="I285" s="286"/>
      <c r="K285" s="48">
        <v>14</v>
      </c>
      <c r="L285" s="51">
        <f>IF(Dane!$F$19="","",Dane!$F$19)</f>
      </c>
      <c r="M285" s="285"/>
      <c r="N285" s="286"/>
    </row>
    <row r="286" spans="1:14" s="50" customFormat="1" ht="16.5" customHeight="1">
      <c r="A286" s="48">
        <v>15</v>
      </c>
      <c r="B286" s="51">
        <f>IF(Dane!$F$20="","",Dane!$F$20)</f>
      </c>
      <c r="C286" s="285"/>
      <c r="D286" s="286"/>
      <c r="E286" s="49"/>
      <c r="F286" s="48">
        <v>15</v>
      </c>
      <c r="G286" s="51">
        <f>IF(Dane!$F$20="","",Dane!$F$20)</f>
      </c>
      <c r="H286" s="285"/>
      <c r="I286" s="286"/>
      <c r="K286" s="48">
        <v>15</v>
      </c>
      <c r="L286" s="51">
        <f>IF(Dane!$F$20="","",Dane!$F$20)</f>
      </c>
      <c r="M286" s="285"/>
      <c r="N286" s="286"/>
    </row>
    <row r="287" spans="1:14" s="50" customFormat="1" ht="16.5" customHeight="1">
      <c r="A287" s="48">
        <v>16</v>
      </c>
      <c r="B287" s="51">
        <f>IF(Dane!$F$21="","",Dane!$F$21)</f>
      </c>
      <c r="C287" s="285"/>
      <c r="D287" s="286"/>
      <c r="E287" s="49"/>
      <c r="F287" s="48">
        <v>16</v>
      </c>
      <c r="G287" s="51">
        <f>IF(Dane!$F$21="","",Dane!$F$21)</f>
      </c>
      <c r="H287" s="285"/>
      <c r="I287" s="286"/>
      <c r="K287" s="48">
        <v>16</v>
      </c>
      <c r="L287" s="51">
        <f>IF(Dane!$F$21="","",Dane!$F$21)</f>
      </c>
      <c r="M287" s="285"/>
      <c r="N287" s="286"/>
    </row>
    <row r="288" spans="1:14" s="50" customFormat="1" ht="16.5" customHeight="1">
      <c r="A288" s="48">
        <v>17</v>
      </c>
      <c r="B288" s="51">
        <f>IF(Dane!$F$22="","",Dane!$F$22)</f>
      </c>
      <c r="C288" s="285"/>
      <c r="D288" s="286"/>
      <c r="E288" s="49"/>
      <c r="F288" s="48">
        <v>17</v>
      </c>
      <c r="G288" s="51">
        <f>IF(Dane!$F$22="","",Dane!$F$22)</f>
      </c>
      <c r="H288" s="285"/>
      <c r="I288" s="286"/>
      <c r="K288" s="48">
        <v>17</v>
      </c>
      <c r="L288" s="51">
        <f>IF(Dane!$F$22="","",Dane!$F$22)</f>
      </c>
      <c r="M288" s="285"/>
      <c r="N288" s="286"/>
    </row>
    <row r="289" spans="1:14" s="50" customFormat="1" ht="16.5" customHeight="1">
      <c r="A289" s="302" t="s">
        <v>86</v>
      </c>
      <c r="B289" s="51" t="s">
        <v>69</v>
      </c>
      <c r="C289" s="74">
        <f>'Oceny I'!$AD$34</f>
        <v>0</v>
      </c>
      <c r="D289" s="75"/>
      <c r="E289" s="49"/>
      <c r="F289" s="302" t="s">
        <v>86</v>
      </c>
      <c r="G289" s="51" t="s">
        <v>69</v>
      </c>
      <c r="H289" s="74">
        <f>'Oceny I'!$AD$35</f>
        <v>0</v>
      </c>
      <c r="I289" s="78"/>
      <c r="K289" s="302" t="s">
        <v>86</v>
      </c>
      <c r="L289" s="51" t="s">
        <v>69</v>
      </c>
      <c r="M289" s="74">
        <f>'Oceny I'!$AD$36</f>
        <v>0</v>
      </c>
      <c r="N289" s="75"/>
    </row>
    <row r="290" spans="1:14" s="50" customFormat="1" ht="16.5" customHeight="1">
      <c r="A290" s="302"/>
      <c r="B290" s="51" t="s">
        <v>70</v>
      </c>
      <c r="C290" s="74">
        <f>'Oceny I'!$AE$34</f>
        <v>0</v>
      </c>
      <c r="D290" s="75"/>
      <c r="E290" s="49"/>
      <c r="F290" s="302"/>
      <c r="G290" s="51" t="s">
        <v>70</v>
      </c>
      <c r="H290" s="74">
        <f>'Oceny I'!$AE$35</f>
        <v>0</v>
      </c>
      <c r="I290" s="78"/>
      <c r="K290" s="302"/>
      <c r="L290" s="51" t="s">
        <v>70</v>
      </c>
      <c r="M290" s="74">
        <f>'Oceny I'!$AE$36</f>
        <v>0</v>
      </c>
      <c r="N290" s="75"/>
    </row>
    <row r="291" spans="1:14" s="50" customFormat="1" ht="16.5" customHeight="1">
      <c r="A291" s="302"/>
      <c r="B291" s="51" t="s">
        <v>85</v>
      </c>
      <c r="C291" s="52">
        <f>SUM(C289:C290)</f>
        <v>0</v>
      </c>
      <c r="D291" s="76">
        <f>mieś!$U34</f>
      </c>
      <c r="E291" s="49"/>
      <c r="F291" s="302"/>
      <c r="G291" s="51" t="s">
        <v>85</v>
      </c>
      <c r="H291" s="52">
        <f>SUM(H289:H290)</f>
        <v>0</v>
      </c>
      <c r="I291" s="76">
        <f>mieś!$U35</f>
      </c>
      <c r="K291" s="302"/>
      <c r="L291" s="51" t="s">
        <v>85</v>
      </c>
      <c r="M291" s="52">
        <f>SUM(M289:M290)</f>
        <v>0</v>
      </c>
      <c r="N291" s="76">
        <f>mieś!$U36</f>
      </c>
    </row>
    <row r="292" spans="1:14" s="50" customFormat="1" ht="16.5" customHeight="1">
      <c r="A292" s="302"/>
      <c r="B292" s="51" t="s">
        <v>71</v>
      </c>
      <c r="C292" s="74">
        <f>'Oceny I'!$AF$34</f>
        <v>0</v>
      </c>
      <c r="D292" s="75"/>
      <c r="E292" s="49"/>
      <c r="F292" s="302"/>
      <c r="G292" s="51" t="s">
        <v>71</v>
      </c>
      <c r="H292" s="74">
        <f>'Oceny I'!$AF$35</f>
        <v>0</v>
      </c>
      <c r="I292" s="78"/>
      <c r="K292" s="302"/>
      <c r="L292" s="51" t="s">
        <v>71</v>
      </c>
      <c r="M292" s="74">
        <f>'Oceny I'!$AF$36</f>
        <v>0</v>
      </c>
      <c r="N292" s="75"/>
    </row>
    <row r="293" spans="1:14" s="50" customFormat="1" ht="16.5" customHeight="1">
      <c r="A293" s="296" t="s">
        <v>87</v>
      </c>
      <c r="B293" s="51" t="s">
        <v>69</v>
      </c>
      <c r="C293" s="74">
        <f>'Oceny II'!$AD$34</f>
        <v>0</v>
      </c>
      <c r="D293" s="75"/>
      <c r="E293" s="53"/>
      <c r="F293" s="296" t="s">
        <v>87</v>
      </c>
      <c r="G293" s="51" t="s">
        <v>69</v>
      </c>
      <c r="H293" s="74">
        <f>'Oceny II'!$AD$35</f>
        <v>0</v>
      </c>
      <c r="I293" s="75"/>
      <c r="K293" s="296" t="s">
        <v>87</v>
      </c>
      <c r="L293" s="51" t="s">
        <v>69</v>
      </c>
      <c r="M293" s="74">
        <f>'Oceny II'!$AD$36</f>
        <v>0</v>
      </c>
      <c r="N293" s="75"/>
    </row>
    <row r="294" spans="1:14" s="50" customFormat="1" ht="16.5" customHeight="1">
      <c r="A294" s="297"/>
      <c r="B294" s="51" t="s">
        <v>70</v>
      </c>
      <c r="C294" s="74">
        <f>'Oceny II'!$AE$34</f>
        <v>0</v>
      </c>
      <c r="D294" s="75"/>
      <c r="E294" s="53"/>
      <c r="F294" s="297"/>
      <c r="G294" s="51" t="s">
        <v>70</v>
      </c>
      <c r="H294" s="74">
        <f>'Oceny II'!$AE$35</f>
        <v>0</v>
      </c>
      <c r="I294" s="75"/>
      <c r="K294" s="297"/>
      <c r="L294" s="51" t="s">
        <v>70</v>
      </c>
      <c r="M294" s="74">
        <f>'Oceny II'!$AE$36</f>
        <v>0</v>
      </c>
      <c r="N294" s="75"/>
    </row>
    <row r="295" spans="1:14" s="50" customFormat="1" ht="16.5" customHeight="1">
      <c r="A295" s="297"/>
      <c r="B295" s="51" t="s">
        <v>85</v>
      </c>
      <c r="C295" s="52">
        <f>SUM(C293:C294)</f>
        <v>0</v>
      </c>
      <c r="D295" s="76">
        <f>mieś!$AN34</f>
      </c>
      <c r="E295" s="53"/>
      <c r="F295" s="297"/>
      <c r="G295" s="51" t="s">
        <v>85</v>
      </c>
      <c r="H295" s="52">
        <f>SUM(H293:H294)</f>
        <v>0</v>
      </c>
      <c r="I295" s="76">
        <f>mieś!$AN35</f>
      </c>
      <c r="K295" s="297"/>
      <c r="L295" s="51" t="s">
        <v>85</v>
      </c>
      <c r="M295" s="52">
        <f>SUM(M293:M294)</f>
        <v>0</v>
      </c>
      <c r="N295" s="76">
        <f>mieś!$AN36</f>
      </c>
    </row>
    <row r="296" spans="1:14" s="50" customFormat="1" ht="16.5" customHeight="1">
      <c r="A296" s="298"/>
      <c r="B296" s="51" t="s">
        <v>71</v>
      </c>
      <c r="C296" s="74">
        <f>'Oceny II'!$AF$34</f>
        <v>0</v>
      </c>
      <c r="D296" s="75"/>
      <c r="E296" s="53"/>
      <c r="F296" s="298"/>
      <c r="G296" s="51" t="s">
        <v>71</v>
      </c>
      <c r="H296" s="74">
        <f>'Oceny II'!$AF$35</f>
        <v>0</v>
      </c>
      <c r="I296" s="75"/>
      <c r="K296" s="298"/>
      <c r="L296" s="51" t="s">
        <v>71</v>
      </c>
      <c r="M296" s="74">
        <f>'Oceny II'!$AF$36</f>
        <v>0</v>
      </c>
      <c r="N296" s="75"/>
    </row>
    <row r="297" spans="1:14" s="82" customFormat="1" ht="16.5" customHeight="1">
      <c r="A297" s="54"/>
      <c r="B297" s="54"/>
      <c r="C297" s="55"/>
      <c r="D297" s="55"/>
      <c r="E297" s="53"/>
      <c r="F297" s="54"/>
      <c r="G297" s="54"/>
      <c r="H297" s="55"/>
      <c r="K297" s="54"/>
      <c r="L297" s="54"/>
      <c r="M297" s="55"/>
      <c r="N297" s="55"/>
    </row>
    <row r="298" spans="1:14" s="62" customFormat="1" ht="25.5" customHeight="1">
      <c r="A298" s="60">
        <f>Dane!A37</f>
        <v>34</v>
      </c>
      <c r="B298" s="287">
        <f>Dane!B37</f>
        <v>0</v>
      </c>
      <c r="C298" s="288"/>
      <c r="D298" s="289"/>
      <c r="E298" s="61"/>
      <c r="F298" s="60">
        <f>Dane!A38</f>
        <v>35</v>
      </c>
      <c r="G298" s="287">
        <f>Dane!B38</f>
        <v>0</v>
      </c>
      <c r="H298" s="288"/>
      <c r="I298" s="289"/>
      <c r="K298" s="60">
        <f>Dane!A39</f>
        <v>36</v>
      </c>
      <c r="L298" s="287">
        <f>Dane!B39</f>
        <v>0</v>
      </c>
      <c r="M298" s="288"/>
      <c r="N298" s="289"/>
    </row>
    <row r="299" spans="1:14" s="50" customFormat="1" ht="16.5" customHeight="1">
      <c r="A299" s="48">
        <v>1</v>
      </c>
      <c r="B299" s="51" t="str">
        <f>IF(Dane!$F$4="","",Dane!$F$4)</f>
        <v>Religia</v>
      </c>
      <c r="C299" s="285"/>
      <c r="D299" s="286"/>
      <c r="E299" s="49"/>
      <c r="F299" s="48">
        <v>1</v>
      </c>
      <c r="G299" s="51" t="str">
        <f>IF(Dane!$F$4="","",Dane!$F$4)</f>
        <v>Religia</v>
      </c>
      <c r="H299" s="285"/>
      <c r="I299" s="286"/>
      <c r="K299" s="48">
        <v>1</v>
      </c>
      <c r="L299" s="51" t="str">
        <f>IF(Dane!$F$4="","",Dane!$F$4)</f>
        <v>Religia</v>
      </c>
      <c r="M299" s="285"/>
      <c r="N299" s="286"/>
    </row>
    <row r="300" spans="1:14" s="50" customFormat="1" ht="16.5" customHeight="1">
      <c r="A300" s="48">
        <v>2</v>
      </c>
      <c r="B300" s="51" t="str">
        <f>IF(Dane!$F$5="","",Dane!$F$5)</f>
        <v>Język polski</v>
      </c>
      <c r="C300" s="285"/>
      <c r="D300" s="286"/>
      <c r="E300" s="49"/>
      <c r="F300" s="48">
        <v>2</v>
      </c>
      <c r="G300" s="51" t="str">
        <f>IF(Dane!$F$5="","",Dane!$F$5)</f>
        <v>Język polski</v>
      </c>
      <c r="H300" s="285"/>
      <c r="I300" s="286"/>
      <c r="K300" s="48">
        <v>2</v>
      </c>
      <c r="L300" s="51" t="str">
        <f>IF(Dane!$F$5="","",Dane!$F$5)</f>
        <v>Język polski</v>
      </c>
      <c r="M300" s="285"/>
      <c r="N300" s="286"/>
    </row>
    <row r="301" spans="1:14" s="50" customFormat="1" ht="16.5" customHeight="1">
      <c r="A301" s="48">
        <v>3</v>
      </c>
      <c r="B301" s="51">
        <f>IF(Dane!$B$37="","",Dane!$C$37)</f>
      </c>
      <c r="C301" s="285"/>
      <c r="D301" s="286"/>
      <c r="E301" s="49"/>
      <c r="F301" s="48">
        <v>3</v>
      </c>
      <c r="G301" s="51">
        <f>IF(Dane!$B$38="","",Dane!$C$38)</f>
      </c>
      <c r="H301" s="285"/>
      <c r="I301" s="286"/>
      <c r="K301" s="48">
        <v>3</v>
      </c>
      <c r="L301" s="51">
        <f>IF(Dane!$B$39="","",Dane!$C$39)</f>
      </c>
      <c r="M301" s="285"/>
      <c r="N301" s="286"/>
    </row>
    <row r="302" spans="1:14" s="50" customFormat="1" ht="16.5" customHeight="1">
      <c r="A302" s="48">
        <v>4</v>
      </c>
      <c r="B302" s="51">
        <f>IF(Dane!$B$37="","",Dane!$D$37)</f>
      </c>
      <c r="C302" s="285"/>
      <c r="D302" s="286"/>
      <c r="E302" s="49"/>
      <c r="F302" s="48">
        <v>4</v>
      </c>
      <c r="G302" s="51">
        <f>IF(Dane!$B$38="","",Dane!$D$38)</f>
      </c>
      <c r="H302" s="285"/>
      <c r="I302" s="286"/>
      <c r="K302" s="48">
        <v>4</v>
      </c>
      <c r="L302" s="51">
        <f>IF(Dane!$B$39="","",Dane!$D$39)</f>
      </c>
      <c r="M302" s="285"/>
      <c r="N302" s="286"/>
    </row>
    <row r="303" spans="1:14" s="50" customFormat="1" ht="16.5" customHeight="1">
      <c r="A303" s="48">
        <v>5</v>
      </c>
      <c r="B303" s="51" t="str">
        <f>IF(Dane!$F$10="","",Dane!$F$10)</f>
        <v>Matematyka</v>
      </c>
      <c r="C303" s="285"/>
      <c r="D303" s="286"/>
      <c r="E303" s="49"/>
      <c r="F303" s="48">
        <v>5</v>
      </c>
      <c r="G303" s="51" t="str">
        <f>IF(Dane!$F$10="","",Dane!$F$10)</f>
        <v>Matematyka</v>
      </c>
      <c r="H303" s="285"/>
      <c r="I303" s="286"/>
      <c r="K303" s="48">
        <v>5</v>
      </c>
      <c r="L303" s="51" t="str">
        <f>IF(Dane!$F$10="","",Dane!$F$10)</f>
        <v>Matematyka</v>
      </c>
      <c r="M303" s="285"/>
      <c r="N303" s="286"/>
    </row>
    <row r="304" spans="1:14" s="50" customFormat="1" ht="16.5" customHeight="1">
      <c r="A304" s="48">
        <v>6</v>
      </c>
      <c r="B304" s="51" t="str">
        <f>IF(Dane!$F$11="","",Dane!$F$11)</f>
        <v>Fizyka</v>
      </c>
      <c r="C304" s="285"/>
      <c r="D304" s="286"/>
      <c r="E304" s="49"/>
      <c r="F304" s="48">
        <v>6</v>
      </c>
      <c r="G304" s="51" t="str">
        <f>IF(Dane!$F$11="","",Dane!$F$11)</f>
        <v>Fizyka</v>
      </c>
      <c r="H304" s="285"/>
      <c r="I304" s="286"/>
      <c r="K304" s="48">
        <v>6</v>
      </c>
      <c r="L304" s="51" t="str">
        <f>IF(Dane!$F$11="","",Dane!$F$11)</f>
        <v>Fizyka</v>
      </c>
      <c r="M304" s="285"/>
      <c r="N304" s="286"/>
    </row>
    <row r="305" spans="1:14" s="50" customFormat="1" ht="16.5" customHeight="1">
      <c r="A305" s="48">
        <v>7</v>
      </c>
      <c r="B305" s="51" t="str">
        <f>IF(Dane!$F$12="","",Dane!$F$12)</f>
        <v>Chemia</v>
      </c>
      <c r="C305" s="285"/>
      <c r="D305" s="286"/>
      <c r="E305" s="49"/>
      <c r="F305" s="48">
        <v>7</v>
      </c>
      <c r="G305" s="51" t="str">
        <f>IF(Dane!$F$12="","",Dane!$F$12)</f>
        <v>Chemia</v>
      </c>
      <c r="H305" s="285"/>
      <c r="I305" s="286"/>
      <c r="K305" s="48">
        <v>7</v>
      </c>
      <c r="L305" s="51" t="str">
        <f>IF(Dane!$F$12="","",Dane!$F$12)</f>
        <v>Chemia</v>
      </c>
      <c r="M305" s="285"/>
      <c r="N305" s="286"/>
    </row>
    <row r="306" spans="1:14" s="50" customFormat="1" ht="16.5" customHeight="1">
      <c r="A306" s="48">
        <v>8</v>
      </c>
      <c r="B306" s="51" t="str">
        <f>IF(Dane!$F$13="","",Dane!$F$13)</f>
        <v>Geografia</v>
      </c>
      <c r="C306" s="285"/>
      <c r="D306" s="286"/>
      <c r="E306" s="49"/>
      <c r="F306" s="48">
        <v>8</v>
      </c>
      <c r="G306" s="51" t="str">
        <f>IF(Dane!$F$13="","",Dane!$F$13)</f>
        <v>Geografia</v>
      </c>
      <c r="H306" s="285"/>
      <c r="I306" s="286"/>
      <c r="K306" s="48">
        <v>8</v>
      </c>
      <c r="L306" s="51" t="str">
        <f>IF(Dane!$F$13="","",Dane!$F$13)</f>
        <v>Geografia</v>
      </c>
      <c r="M306" s="285"/>
      <c r="N306" s="286"/>
    </row>
    <row r="307" spans="1:14" s="50" customFormat="1" ht="16.5" customHeight="1">
      <c r="A307" s="48">
        <v>9</v>
      </c>
      <c r="B307" s="51" t="str">
        <f>IF(Dane!$F$14="","",Dane!$F$14)</f>
        <v>Historia</v>
      </c>
      <c r="C307" s="285"/>
      <c r="D307" s="286"/>
      <c r="E307" s="49"/>
      <c r="F307" s="48">
        <v>9</v>
      </c>
      <c r="G307" s="51" t="str">
        <f>IF(Dane!$F$14="","",Dane!$F$14)</f>
        <v>Historia</v>
      </c>
      <c r="H307" s="285"/>
      <c r="I307" s="286"/>
      <c r="K307" s="48">
        <v>9</v>
      </c>
      <c r="L307" s="51" t="str">
        <f>IF(Dane!$F$14="","",Dane!$F$14)</f>
        <v>Historia</v>
      </c>
      <c r="M307" s="285"/>
      <c r="N307" s="286"/>
    </row>
    <row r="308" spans="1:14" s="50" customFormat="1" ht="16.5" customHeight="1">
      <c r="A308" s="48">
        <v>10</v>
      </c>
      <c r="B308" s="51" t="str">
        <f>IF(Dane!$F$15="","",Dane!$F$15)</f>
        <v>W-F</v>
      </c>
      <c r="C308" s="285"/>
      <c r="D308" s="286"/>
      <c r="E308" s="49"/>
      <c r="F308" s="48">
        <v>10</v>
      </c>
      <c r="G308" s="51" t="str">
        <f>IF(Dane!$F$15="","",Dane!$F$15)</f>
        <v>W-F</v>
      </c>
      <c r="H308" s="285"/>
      <c r="I308" s="286"/>
      <c r="K308" s="48">
        <v>10</v>
      </c>
      <c r="L308" s="51" t="str">
        <f>IF(Dane!$F$15="","",Dane!$F$15)</f>
        <v>W-F</v>
      </c>
      <c r="M308" s="285"/>
      <c r="N308" s="286"/>
    </row>
    <row r="309" spans="1:14" s="50" customFormat="1" ht="16.5" customHeight="1">
      <c r="A309" s="48">
        <v>11</v>
      </c>
      <c r="B309" s="51" t="str">
        <f>IF(Dane!$F$16="","",Dane!$F$16)</f>
        <v>Podstawy. przeds.</v>
      </c>
      <c r="C309" s="285"/>
      <c r="D309" s="286"/>
      <c r="E309" s="49"/>
      <c r="F309" s="48">
        <v>11</v>
      </c>
      <c r="G309" s="51" t="str">
        <f>IF(Dane!$F$16="","",Dane!$F$16)</f>
        <v>Podstawy. przeds.</v>
      </c>
      <c r="H309" s="285"/>
      <c r="I309" s="286"/>
      <c r="K309" s="48">
        <v>11</v>
      </c>
      <c r="L309" s="51" t="str">
        <f>IF(Dane!$F$16="","",Dane!$F$16)</f>
        <v>Podstawy. przeds.</v>
      </c>
      <c r="M309" s="285"/>
      <c r="N309" s="286"/>
    </row>
    <row r="310" spans="1:14" s="50" customFormat="1" ht="16.5" customHeight="1">
      <c r="A310" s="48">
        <v>12</v>
      </c>
      <c r="B310" s="51" t="str">
        <f>IF(Dane!$F$17="","",Dane!$F$17)</f>
        <v>Funkcj. przed. w. w.</v>
      </c>
      <c r="C310" s="285"/>
      <c r="D310" s="286"/>
      <c r="E310" s="49"/>
      <c r="F310" s="48">
        <v>12</v>
      </c>
      <c r="G310" s="51" t="str">
        <f>IF(Dane!$F$17="","",Dane!$F$17)</f>
        <v>Funkcj. przed. w. w.</v>
      </c>
      <c r="H310" s="285"/>
      <c r="I310" s="286"/>
      <c r="K310" s="48">
        <v>12</v>
      </c>
      <c r="L310" s="51" t="str">
        <f>IF(Dane!$F$17="","",Dane!$F$17)</f>
        <v>Funkcj. przed. w. w.</v>
      </c>
      <c r="M310" s="285"/>
      <c r="N310" s="286"/>
    </row>
    <row r="311" spans="1:14" s="50" customFormat="1" ht="16.5" customHeight="1">
      <c r="A311" s="48">
        <v>13</v>
      </c>
      <c r="B311" s="51" t="str">
        <f>IF(Dane!$F$18="","",Dane!$F$18)</f>
        <v>Praca biurowa</v>
      </c>
      <c r="C311" s="285"/>
      <c r="D311" s="286"/>
      <c r="E311" s="49"/>
      <c r="F311" s="48">
        <v>13</v>
      </c>
      <c r="G311" s="51" t="str">
        <f>IF(Dane!$F$18="","",Dane!$F$18)</f>
        <v>Praca biurowa</v>
      </c>
      <c r="H311" s="285"/>
      <c r="I311" s="286"/>
      <c r="K311" s="48">
        <v>13</v>
      </c>
      <c r="L311" s="51" t="str">
        <f>IF(Dane!$F$18="","",Dane!$F$18)</f>
        <v>Praca biurowa</v>
      </c>
      <c r="M311" s="285"/>
      <c r="N311" s="286"/>
    </row>
    <row r="312" spans="1:14" s="50" customFormat="1" ht="16.5" customHeight="1">
      <c r="A312" s="48">
        <v>14</v>
      </c>
      <c r="B312" s="51">
        <f>IF(Dane!$F$19="","",Dane!$F$19)</f>
      </c>
      <c r="C312" s="285"/>
      <c r="D312" s="286"/>
      <c r="E312" s="49"/>
      <c r="F312" s="48">
        <v>14</v>
      </c>
      <c r="G312" s="51">
        <f>IF(Dane!$F$19="","",Dane!$F$19)</f>
      </c>
      <c r="H312" s="285"/>
      <c r="I312" s="286"/>
      <c r="K312" s="48">
        <v>14</v>
      </c>
      <c r="L312" s="51">
        <f>IF(Dane!$F$19="","",Dane!$F$19)</f>
      </c>
      <c r="M312" s="285"/>
      <c r="N312" s="286"/>
    </row>
    <row r="313" spans="1:14" s="50" customFormat="1" ht="16.5" customHeight="1">
      <c r="A313" s="48">
        <v>15</v>
      </c>
      <c r="B313" s="51">
        <f>IF(Dane!$F$20="","",Dane!$F$20)</f>
      </c>
      <c r="C313" s="285"/>
      <c r="D313" s="286"/>
      <c r="E313" s="49"/>
      <c r="F313" s="48">
        <v>15</v>
      </c>
      <c r="G313" s="51">
        <f>IF(Dane!$F$20="","",Dane!$F$20)</f>
      </c>
      <c r="H313" s="285"/>
      <c r="I313" s="286"/>
      <c r="K313" s="48">
        <v>15</v>
      </c>
      <c r="L313" s="51">
        <f>IF(Dane!$F$20="","",Dane!$F$20)</f>
      </c>
      <c r="M313" s="285"/>
      <c r="N313" s="286"/>
    </row>
    <row r="314" spans="1:14" s="50" customFormat="1" ht="16.5" customHeight="1">
      <c r="A314" s="48">
        <v>16</v>
      </c>
      <c r="B314" s="51">
        <f>IF(Dane!$F$21="","",Dane!$F$21)</f>
      </c>
      <c r="C314" s="285"/>
      <c r="D314" s="286"/>
      <c r="E314" s="49"/>
      <c r="F314" s="48">
        <v>16</v>
      </c>
      <c r="G314" s="51">
        <f>IF(Dane!$F$21="","",Dane!$F$21)</f>
      </c>
      <c r="H314" s="285"/>
      <c r="I314" s="286"/>
      <c r="K314" s="48">
        <v>16</v>
      </c>
      <c r="L314" s="51">
        <f>IF(Dane!$F$21="","",Dane!$F$21)</f>
      </c>
      <c r="M314" s="285"/>
      <c r="N314" s="286"/>
    </row>
    <row r="315" spans="1:14" s="50" customFormat="1" ht="16.5" customHeight="1">
      <c r="A315" s="48">
        <v>17</v>
      </c>
      <c r="B315" s="51">
        <f>IF(Dane!$F$22="","",Dane!$F$22)</f>
      </c>
      <c r="C315" s="285"/>
      <c r="D315" s="286"/>
      <c r="E315" s="49"/>
      <c r="F315" s="48">
        <v>17</v>
      </c>
      <c r="G315" s="51">
        <f>IF(Dane!$F$22="","",Dane!$F$22)</f>
      </c>
      <c r="H315" s="285"/>
      <c r="I315" s="286"/>
      <c r="K315" s="48">
        <v>17</v>
      </c>
      <c r="L315" s="51">
        <f>IF(Dane!$F$22="","",Dane!$F$22)</f>
      </c>
      <c r="M315" s="285"/>
      <c r="N315" s="286"/>
    </row>
    <row r="316" spans="1:14" s="50" customFormat="1" ht="16.5" customHeight="1">
      <c r="A316" s="302" t="s">
        <v>86</v>
      </c>
      <c r="B316" s="51" t="s">
        <v>69</v>
      </c>
      <c r="C316" s="74">
        <f>'Oceny I'!$AD$37</f>
        <v>0</v>
      </c>
      <c r="D316" s="75"/>
      <c r="E316" s="49"/>
      <c r="F316" s="302" t="s">
        <v>86</v>
      </c>
      <c r="G316" s="51" t="s">
        <v>69</v>
      </c>
      <c r="H316" s="74">
        <f>'Oceny I'!$AD$38</f>
        <v>0</v>
      </c>
      <c r="I316" s="78"/>
      <c r="K316" s="302" t="s">
        <v>86</v>
      </c>
      <c r="L316" s="51" t="s">
        <v>69</v>
      </c>
      <c r="M316" s="74">
        <f>'Oceny I'!$AD$39</f>
        <v>0</v>
      </c>
      <c r="N316" s="75"/>
    </row>
    <row r="317" spans="1:14" s="50" customFormat="1" ht="16.5" customHeight="1">
      <c r="A317" s="302"/>
      <c r="B317" s="51" t="s">
        <v>70</v>
      </c>
      <c r="C317" s="74">
        <f>'Oceny I'!$AE$37</f>
        <v>0</v>
      </c>
      <c r="D317" s="75"/>
      <c r="E317" s="49"/>
      <c r="F317" s="302"/>
      <c r="G317" s="51" t="s">
        <v>70</v>
      </c>
      <c r="H317" s="74">
        <f>'Oceny I'!$AE$38</f>
        <v>0</v>
      </c>
      <c r="I317" s="78"/>
      <c r="K317" s="302"/>
      <c r="L317" s="51" t="s">
        <v>70</v>
      </c>
      <c r="M317" s="74">
        <f>'Oceny I'!$AE$39</f>
        <v>0</v>
      </c>
      <c r="N317" s="75"/>
    </row>
    <row r="318" spans="1:14" s="50" customFormat="1" ht="16.5" customHeight="1">
      <c r="A318" s="302"/>
      <c r="B318" s="51" t="s">
        <v>85</v>
      </c>
      <c r="C318" s="52">
        <f>SUM(C316:C317)</f>
        <v>0</v>
      </c>
      <c r="D318" s="76">
        <f>mieś!$U37</f>
      </c>
      <c r="E318" s="49"/>
      <c r="F318" s="302"/>
      <c r="G318" s="51" t="s">
        <v>85</v>
      </c>
      <c r="H318" s="52">
        <f>SUM(H316:H317)</f>
        <v>0</v>
      </c>
      <c r="I318" s="76">
        <f>mieś!$U28</f>
      </c>
      <c r="K318" s="302"/>
      <c r="L318" s="51" t="s">
        <v>85</v>
      </c>
      <c r="M318" s="52">
        <f>SUM(M316:M317)</f>
        <v>0</v>
      </c>
      <c r="N318" s="76">
        <f>mieś!$U39</f>
      </c>
    </row>
    <row r="319" spans="1:14" s="50" customFormat="1" ht="16.5" customHeight="1">
      <c r="A319" s="302"/>
      <c r="B319" s="80" t="s">
        <v>71</v>
      </c>
      <c r="C319" s="74">
        <f>'Oceny I'!$AF$37</f>
        <v>0</v>
      </c>
      <c r="D319" s="75"/>
      <c r="E319" s="49"/>
      <c r="F319" s="302"/>
      <c r="G319" s="80" t="s">
        <v>71</v>
      </c>
      <c r="H319" s="74">
        <f>'Oceny I'!$AF$38</f>
        <v>0</v>
      </c>
      <c r="I319" s="78"/>
      <c r="K319" s="302"/>
      <c r="L319" s="80" t="s">
        <v>71</v>
      </c>
      <c r="M319" s="74">
        <f>'Oceny I'!$AF$39</f>
        <v>0</v>
      </c>
      <c r="N319" s="75"/>
    </row>
    <row r="320" spans="1:14" s="50" customFormat="1" ht="16.5" customHeight="1">
      <c r="A320" s="296" t="s">
        <v>87</v>
      </c>
      <c r="B320" s="51" t="s">
        <v>69</v>
      </c>
      <c r="C320" s="74">
        <f>'Oceny II'!$AD$37</f>
        <v>0</v>
      </c>
      <c r="D320" s="75"/>
      <c r="E320" s="53"/>
      <c r="F320" s="296" t="s">
        <v>87</v>
      </c>
      <c r="G320" s="51" t="s">
        <v>69</v>
      </c>
      <c r="H320" s="74">
        <f>'Oceny II'!$AD$38</f>
        <v>0</v>
      </c>
      <c r="I320" s="75"/>
      <c r="K320" s="296" t="s">
        <v>87</v>
      </c>
      <c r="L320" s="51" t="s">
        <v>69</v>
      </c>
      <c r="M320" s="74">
        <f>'Oceny II'!$AD$39</f>
        <v>0</v>
      </c>
      <c r="N320" s="75"/>
    </row>
    <row r="321" spans="1:14" s="50" customFormat="1" ht="16.5" customHeight="1">
      <c r="A321" s="297"/>
      <c r="B321" s="51" t="s">
        <v>70</v>
      </c>
      <c r="C321" s="74">
        <f>'Oceny II'!$AE$37</f>
        <v>0</v>
      </c>
      <c r="D321" s="75"/>
      <c r="E321" s="53"/>
      <c r="F321" s="297"/>
      <c r="G321" s="51" t="s">
        <v>70</v>
      </c>
      <c r="H321" s="74">
        <f>'Oceny II'!$AE$38</f>
        <v>0</v>
      </c>
      <c r="I321" s="75"/>
      <c r="K321" s="297"/>
      <c r="L321" s="51" t="s">
        <v>70</v>
      </c>
      <c r="M321" s="74">
        <f>'Oceny II'!$AE$39</f>
        <v>0</v>
      </c>
      <c r="N321" s="75"/>
    </row>
    <row r="322" spans="1:14" s="50" customFormat="1" ht="16.5" customHeight="1">
      <c r="A322" s="297"/>
      <c r="B322" s="51" t="s">
        <v>85</v>
      </c>
      <c r="C322" s="52">
        <f>SUM(C320:C321)</f>
        <v>0</v>
      </c>
      <c r="D322" s="76">
        <f>mieś!$AN37</f>
      </c>
      <c r="E322" s="53"/>
      <c r="F322" s="297"/>
      <c r="G322" s="51" t="s">
        <v>85</v>
      </c>
      <c r="H322" s="52">
        <f>SUM(H320:H321)</f>
        <v>0</v>
      </c>
      <c r="I322" s="76">
        <f>mieś!$AN38</f>
      </c>
      <c r="K322" s="297"/>
      <c r="L322" s="51" t="s">
        <v>85</v>
      </c>
      <c r="M322" s="52">
        <f>SUM(M320:M321)</f>
        <v>0</v>
      </c>
      <c r="N322" s="76">
        <f>mieś!$AN39</f>
      </c>
    </row>
    <row r="323" spans="1:14" s="50" customFormat="1" ht="16.5" customHeight="1">
      <c r="A323" s="298"/>
      <c r="B323" s="51" t="s">
        <v>71</v>
      </c>
      <c r="C323" s="74">
        <f>'Oceny II'!$AF$37</f>
        <v>0</v>
      </c>
      <c r="D323" s="75"/>
      <c r="E323" s="53"/>
      <c r="F323" s="298"/>
      <c r="G323" s="51" t="s">
        <v>71</v>
      </c>
      <c r="H323" s="74">
        <f>'Oceny II'!$AF$38</f>
        <v>0</v>
      </c>
      <c r="I323" s="75"/>
      <c r="K323" s="298"/>
      <c r="L323" s="51" t="s">
        <v>71</v>
      </c>
      <c r="M323" s="74">
        <f>'Oceny II'!$AF$39</f>
        <v>0</v>
      </c>
      <c r="N323" s="75"/>
    </row>
    <row r="328" spans="1:14" s="62" customFormat="1" ht="25.5" customHeight="1">
      <c r="A328" s="60">
        <f>Dane!A40</f>
        <v>37</v>
      </c>
      <c r="B328" s="287">
        <f>Dane!B40</f>
        <v>0</v>
      </c>
      <c r="C328" s="288"/>
      <c r="D328" s="289"/>
      <c r="E328" s="61"/>
      <c r="F328" s="60">
        <f>Dane!A41</f>
        <v>38</v>
      </c>
      <c r="G328" s="287">
        <f>Dane!B41</f>
        <v>0</v>
      </c>
      <c r="H328" s="288"/>
      <c r="I328" s="289"/>
      <c r="K328" s="60">
        <f>Dane!A42</f>
        <v>0</v>
      </c>
      <c r="L328" s="287">
        <f>Dane!B42</f>
        <v>0</v>
      </c>
      <c r="M328" s="288"/>
      <c r="N328" s="289"/>
    </row>
    <row r="329" spans="1:14" s="50" customFormat="1" ht="16.5" customHeight="1">
      <c r="A329" s="48">
        <v>1</v>
      </c>
      <c r="B329" s="51" t="str">
        <f>IF(Dane!$F$4="","",Dane!$F$4)</f>
        <v>Religia</v>
      </c>
      <c r="C329" s="285"/>
      <c r="D329" s="286"/>
      <c r="E329" s="49"/>
      <c r="F329" s="48">
        <v>1</v>
      </c>
      <c r="G329" s="51" t="str">
        <f>IF(Dane!$F$4="","",Dane!$F$4)</f>
        <v>Religia</v>
      </c>
      <c r="H329" s="285"/>
      <c r="I329" s="286"/>
      <c r="K329" s="48">
        <v>1</v>
      </c>
      <c r="L329" s="51" t="str">
        <f>IF(Dane!$F$4="","",Dane!$F$4)</f>
        <v>Religia</v>
      </c>
      <c r="M329" s="285"/>
      <c r="N329" s="286"/>
    </row>
    <row r="330" spans="1:14" s="50" customFormat="1" ht="16.5" customHeight="1">
      <c r="A330" s="48">
        <v>2</v>
      </c>
      <c r="B330" s="51" t="str">
        <f>IF(Dane!$F$5="","",Dane!$F$5)</f>
        <v>Język polski</v>
      </c>
      <c r="C330" s="285"/>
      <c r="D330" s="286"/>
      <c r="E330" s="49"/>
      <c r="F330" s="48">
        <v>2</v>
      </c>
      <c r="G330" s="51" t="str">
        <f>IF(Dane!$F$5="","",Dane!$F$5)</f>
        <v>Język polski</v>
      </c>
      <c r="H330" s="285"/>
      <c r="I330" s="286"/>
      <c r="K330" s="48">
        <v>2</v>
      </c>
      <c r="L330" s="51" t="str">
        <f>IF(Dane!$F$5="","",Dane!$F$5)</f>
        <v>Język polski</v>
      </c>
      <c r="M330" s="285"/>
      <c r="N330" s="286"/>
    </row>
    <row r="331" spans="1:14" s="50" customFormat="1" ht="16.5" customHeight="1">
      <c r="A331" s="48">
        <v>3</v>
      </c>
      <c r="B331" s="51">
        <f>IF(Dane!$B$40="","",Dane!$C$40)</f>
      </c>
      <c r="C331" s="285"/>
      <c r="D331" s="286"/>
      <c r="E331" s="49"/>
      <c r="F331" s="48">
        <v>3</v>
      </c>
      <c r="G331" s="51">
        <f>IF(Dane!$B$41="","",Dane!$C$41)</f>
      </c>
      <c r="H331" s="285"/>
      <c r="I331" s="286"/>
      <c r="K331" s="48">
        <v>3</v>
      </c>
      <c r="L331" s="51">
        <f>IF(Dane!$B$42="","",Dane!$C$42)</f>
      </c>
      <c r="M331" s="285"/>
      <c r="N331" s="286"/>
    </row>
    <row r="332" spans="1:14" s="50" customFormat="1" ht="16.5" customHeight="1">
      <c r="A332" s="48">
        <v>4</v>
      </c>
      <c r="B332" s="51">
        <f>IF(Dane!$B$40="","",Dane!$D$40)</f>
      </c>
      <c r="C332" s="285"/>
      <c r="D332" s="286"/>
      <c r="E332" s="49"/>
      <c r="F332" s="48">
        <v>4</v>
      </c>
      <c r="G332" s="51">
        <f>IF(Dane!$B$41="","",Dane!$D$41)</f>
      </c>
      <c r="H332" s="285"/>
      <c r="I332" s="286"/>
      <c r="K332" s="48">
        <v>4</v>
      </c>
      <c r="L332" s="51">
        <f>IF(Dane!$B$42="","",Dane!$D$42)</f>
      </c>
      <c r="M332" s="285"/>
      <c r="N332" s="286"/>
    </row>
    <row r="333" spans="1:14" s="50" customFormat="1" ht="16.5" customHeight="1">
      <c r="A333" s="48">
        <v>5</v>
      </c>
      <c r="B333" s="51" t="str">
        <f>IF(Dane!$F$10="","",Dane!$F$10)</f>
        <v>Matematyka</v>
      </c>
      <c r="C333" s="285"/>
      <c r="D333" s="286"/>
      <c r="E333" s="49"/>
      <c r="F333" s="48">
        <v>5</v>
      </c>
      <c r="G333" s="51" t="str">
        <f>IF(Dane!$F$10="","",Dane!$F$10)</f>
        <v>Matematyka</v>
      </c>
      <c r="H333" s="285"/>
      <c r="I333" s="286"/>
      <c r="K333" s="48">
        <v>5</v>
      </c>
      <c r="L333" s="51" t="str">
        <f>IF(Dane!$F$10="","",Dane!$F$10)</f>
        <v>Matematyka</v>
      </c>
      <c r="M333" s="285"/>
      <c r="N333" s="286"/>
    </row>
    <row r="334" spans="1:14" s="50" customFormat="1" ht="16.5" customHeight="1">
      <c r="A334" s="48">
        <v>6</v>
      </c>
      <c r="B334" s="51" t="str">
        <f>IF(Dane!$F$11="","",Dane!$F$11)</f>
        <v>Fizyka</v>
      </c>
      <c r="C334" s="285"/>
      <c r="D334" s="286"/>
      <c r="E334" s="49"/>
      <c r="F334" s="48">
        <v>6</v>
      </c>
      <c r="G334" s="51" t="str">
        <f>IF(Dane!$F$11="","",Dane!$F$11)</f>
        <v>Fizyka</v>
      </c>
      <c r="H334" s="285"/>
      <c r="I334" s="286"/>
      <c r="K334" s="48">
        <v>6</v>
      </c>
      <c r="L334" s="51" t="str">
        <f>IF(Dane!$F$11="","",Dane!$F$11)</f>
        <v>Fizyka</v>
      </c>
      <c r="M334" s="285"/>
      <c r="N334" s="286"/>
    </row>
    <row r="335" spans="1:14" s="50" customFormat="1" ht="16.5" customHeight="1">
      <c r="A335" s="48">
        <v>7</v>
      </c>
      <c r="B335" s="51" t="str">
        <f>IF(Dane!$F$12="","",Dane!$F$12)</f>
        <v>Chemia</v>
      </c>
      <c r="C335" s="285"/>
      <c r="D335" s="286"/>
      <c r="E335" s="49"/>
      <c r="F335" s="48">
        <v>7</v>
      </c>
      <c r="G335" s="51" t="str">
        <f>IF(Dane!$F$12="","",Dane!$F$12)</f>
        <v>Chemia</v>
      </c>
      <c r="H335" s="285"/>
      <c r="I335" s="286"/>
      <c r="K335" s="48">
        <v>7</v>
      </c>
      <c r="L335" s="51" t="str">
        <f>IF(Dane!$F$12="","",Dane!$F$12)</f>
        <v>Chemia</v>
      </c>
      <c r="M335" s="285"/>
      <c r="N335" s="286"/>
    </row>
    <row r="336" spans="1:14" s="50" customFormat="1" ht="16.5" customHeight="1">
      <c r="A336" s="48">
        <v>8</v>
      </c>
      <c r="B336" s="51" t="str">
        <f>IF(Dane!$F$13="","",Dane!$F$13)</f>
        <v>Geografia</v>
      </c>
      <c r="C336" s="285"/>
      <c r="D336" s="286"/>
      <c r="E336" s="49"/>
      <c r="F336" s="48">
        <v>8</v>
      </c>
      <c r="G336" s="51" t="str">
        <f>IF(Dane!$F$13="","",Dane!$F$13)</f>
        <v>Geografia</v>
      </c>
      <c r="H336" s="285"/>
      <c r="I336" s="286"/>
      <c r="K336" s="48">
        <v>8</v>
      </c>
      <c r="L336" s="51" t="str">
        <f>IF(Dane!$F$13="","",Dane!$F$13)</f>
        <v>Geografia</v>
      </c>
      <c r="M336" s="285"/>
      <c r="N336" s="286"/>
    </row>
    <row r="337" spans="1:14" s="50" customFormat="1" ht="16.5" customHeight="1">
      <c r="A337" s="48">
        <v>9</v>
      </c>
      <c r="B337" s="51" t="str">
        <f>IF(Dane!$F$14="","",Dane!$F$14)</f>
        <v>Historia</v>
      </c>
      <c r="C337" s="285"/>
      <c r="D337" s="286"/>
      <c r="E337" s="49"/>
      <c r="F337" s="48">
        <v>9</v>
      </c>
      <c r="G337" s="51" t="str">
        <f>IF(Dane!$F$14="","",Dane!$F$14)</f>
        <v>Historia</v>
      </c>
      <c r="H337" s="285"/>
      <c r="I337" s="286"/>
      <c r="K337" s="48">
        <v>9</v>
      </c>
      <c r="L337" s="51" t="str">
        <f>IF(Dane!$F$14="","",Dane!$F$14)</f>
        <v>Historia</v>
      </c>
      <c r="M337" s="285"/>
      <c r="N337" s="286"/>
    </row>
    <row r="338" spans="1:14" s="50" customFormat="1" ht="16.5" customHeight="1">
      <c r="A338" s="48">
        <v>10</v>
      </c>
      <c r="B338" s="51" t="str">
        <f>IF(Dane!$F$15="","",Dane!$F$15)</f>
        <v>W-F</v>
      </c>
      <c r="C338" s="285"/>
      <c r="D338" s="286"/>
      <c r="E338" s="49"/>
      <c r="F338" s="48">
        <v>10</v>
      </c>
      <c r="G338" s="51" t="str">
        <f>IF(Dane!$F$15="","",Dane!$F$15)</f>
        <v>W-F</v>
      </c>
      <c r="H338" s="285"/>
      <c r="I338" s="286"/>
      <c r="K338" s="48">
        <v>10</v>
      </c>
      <c r="L338" s="51" t="str">
        <f>IF(Dane!$F$15="","",Dane!$F$15)</f>
        <v>W-F</v>
      </c>
      <c r="M338" s="285"/>
      <c r="N338" s="286"/>
    </row>
    <row r="339" spans="1:14" s="50" customFormat="1" ht="16.5" customHeight="1">
      <c r="A339" s="48">
        <v>11</v>
      </c>
      <c r="B339" s="51" t="str">
        <f>IF(Dane!$F$16="","",Dane!$F$16)</f>
        <v>Podstawy. przeds.</v>
      </c>
      <c r="C339" s="285"/>
      <c r="D339" s="286"/>
      <c r="E339" s="49"/>
      <c r="F339" s="48">
        <v>11</v>
      </c>
      <c r="G339" s="51" t="str">
        <f>IF(Dane!$F$16="","",Dane!$F$16)</f>
        <v>Podstawy. przeds.</v>
      </c>
      <c r="H339" s="285"/>
      <c r="I339" s="286"/>
      <c r="K339" s="48">
        <v>11</v>
      </c>
      <c r="L339" s="51" t="str">
        <f>IF(Dane!$F$16="","",Dane!$F$16)</f>
        <v>Podstawy. przeds.</v>
      </c>
      <c r="M339" s="285"/>
      <c r="N339" s="286"/>
    </row>
    <row r="340" spans="1:14" s="50" customFormat="1" ht="16.5" customHeight="1">
      <c r="A340" s="48">
        <v>12</v>
      </c>
      <c r="B340" s="51" t="str">
        <f>IF(Dane!$F$17="","",Dane!$F$17)</f>
        <v>Funkcj. przed. w. w.</v>
      </c>
      <c r="C340" s="285"/>
      <c r="D340" s="286"/>
      <c r="E340" s="49"/>
      <c r="F340" s="48">
        <v>12</v>
      </c>
      <c r="G340" s="51" t="str">
        <f>IF(Dane!$F$17="","",Dane!$F$17)</f>
        <v>Funkcj. przed. w. w.</v>
      </c>
      <c r="H340" s="285"/>
      <c r="I340" s="286"/>
      <c r="K340" s="48">
        <v>12</v>
      </c>
      <c r="L340" s="51" t="str">
        <f>IF(Dane!$F$17="","",Dane!$F$17)</f>
        <v>Funkcj. przed. w. w.</v>
      </c>
      <c r="M340" s="285"/>
      <c r="N340" s="286"/>
    </row>
    <row r="341" spans="1:14" s="50" customFormat="1" ht="16.5" customHeight="1">
      <c r="A341" s="48">
        <v>13</v>
      </c>
      <c r="B341" s="51" t="str">
        <f>IF(Dane!$F$18="","",Dane!$F$18)</f>
        <v>Praca biurowa</v>
      </c>
      <c r="C341" s="285"/>
      <c r="D341" s="286"/>
      <c r="E341" s="49"/>
      <c r="F341" s="48">
        <v>13</v>
      </c>
      <c r="G341" s="51" t="str">
        <f>IF(Dane!$F$18="","",Dane!$F$18)</f>
        <v>Praca biurowa</v>
      </c>
      <c r="H341" s="285"/>
      <c r="I341" s="286"/>
      <c r="K341" s="48">
        <v>13</v>
      </c>
      <c r="L341" s="51" t="str">
        <f>IF(Dane!$F$18="","",Dane!$F$18)</f>
        <v>Praca biurowa</v>
      </c>
      <c r="M341" s="285"/>
      <c r="N341" s="286"/>
    </row>
    <row r="342" spans="1:14" s="50" customFormat="1" ht="16.5" customHeight="1">
      <c r="A342" s="48">
        <v>14</v>
      </c>
      <c r="B342" s="51">
        <f>IF(Dane!$F$19="","",Dane!$F$19)</f>
      </c>
      <c r="C342" s="285"/>
      <c r="D342" s="286"/>
      <c r="E342" s="49"/>
      <c r="F342" s="48">
        <v>14</v>
      </c>
      <c r="G342" s="51">
        <f>IF(Dane!$F$19="","",Dane!$F$19)</f>
      </c>
      <c r="H342" s="285"/>
      <c r="I342" s="286"/>
      <c r="K342" s="48">
        <v>14</v>
      </c>
      <c r="L342" s="51">
        <f>IF(Dane!$F$19="","",Dane!$F$19)</f>
      </c>
      <c r="M342" s="285"/>
      <c r="N342" s="286"/>
    </row>
    <row r="343" spans="1:14" s="50" customFormat="1" ht="16.5" customHeight="1">
      <c r="A343" s="48">
        <v>15</v>
      </c>
      <c r="B343" s="51">
        <f>IF(Dane!$F$20="","",Dane!$F$20)</f>
      </c>
      <c r="C343" s="285"/>
      <c r="D343" s="286"/>
      <c r="E343" s="49"/>
      <c r="F343" s="48">
        <v>15</v>
      </c>
      <c r="G343" s="51">
        <f>IF(Dane!$F$20="","",Dane!$F$20)</f>
      </c>
      <c r="H343" s="285"/>
      <c r="I343" s="286"/>
      <c r="K343" s="48">
        <v>15</v>
      </c>
      <c r="L343" s="51">
        <f>IF(Dane!$F$20="","",Dane!$F$20)</f>
      </c>
      <c r="M343" s="285"/>
      <c r="N343" s="286"/>
    </row>
    <row r="344" spans="1:14" s="50" customFormat="1" ht="16.5" customHeight="1">
      <c r="A344" s="48">
        <v>16</v>
      </c>
      <c r="B344" s="51">
        <f>IF(Dane!$F$21="","",Dane!$F$21)</f>
      </c>
      <c r="C344" s="285"/>
      <c r="D344" s="286"/>
      <c r="E344" s="49"/>
      <c r="F344" s="48">
        <v>16</v>
      </c>
      <c r="G344" s="51">
        <f>IF(Dane!$F$21="","",Dane!$F$21)</f>
      </c>
      <c r="H344" s="285"/>
      <c r="I344" s="286"/>
      <c r="K344" s="48">
        <v>16</v>
      </c>
      <c r="L344" s="51">
        <f>IF(Dane!$F$21="","",Dane!$F$21)</f>
      </c>
      <c r="M344" s="285"/>
      <c r="N344" s="286"/>
    </row>
    <row r="345" spans="1:14" s="50" customFormat="1" ht="16.5" customHeight="1">
      <c r="A345" s="48">
        <v>17</v>
      </c>
      <c r="B345" s="51">
        <f>IF(Dane!$F$22="","",Dane!$F$22)</f>
      </c>
      <c r="C345" s="285"/>
      <c r="D345" s="286"/>
      <c r="E345" s="49"/>
      <c r="F345" s="48">
        <v>17</v>
      </c>
      <c r="G345" s="51">
        <f>IF(Dane!$F$22="","",Dane!$F$22)</f>
      </c>
      <c r="H345" s="285"/>
      <c r="I345" s="286"/>
      <c r="K345" s="48">
        <v>17</v>
      </c>
      <c r="L345" s="51">
        <f>IF(Dane!$F$22="","",Dane!$F$22)</f>
      </c>
      <c r="M345" s="285"/>
      <c r="N345" s="286"/>
    </row>
    <row r="346" spans="1:14" s="50" customFormat="1" ht="16.5" customHeight="1">
      <c r="A346" s="302" t="s">
        <v>86</v>
      </c>
      <c r="B346" s="51" t="s">
        <v>69</v>
      </c>
      <c r="C346" s="74">
        <f>'Oceny I'!$AD$40</f>
        <v>0</v>
      </c>
      <c r="D346" s="75"/>
      <c r="E346" s="49"/>
      <c r="F346" s="302" t="s">
        <v>86</v>
      </c>
      <c r="G346" s="51" t="s">
        <v>69</v>
      </c>
      <c r="H346" s="74">
        <f>'Oceny I'!$AD$41</f>
        <v>0</v>
      </c>
      <c r="I346" s="78"/>
      <c r="K346" s="302" t="s">
        <v>86</v>
      </c>
      <c r="L346" s="51" t="s">
        <v>69</v>
      </c>
      <c r="M346" s="74" t="str">
        <f>'Oceny I'!$AD$42</f>
        <v>R A Z E M</v>
      </c>
      <c r="N346" s="75"/>
    </row>
    <row r="347" spans="1:14" s="50" customFormat="1" ht="16.5" customHeight="1">
      <c r="A347" s="302"/>
      <c r="B347" s="51" t="s">
        <v>70</v>
      </c>
      <c r="C347" s="74">
        <f>'Oceny I'!$AE$40</f>
        <v>0</v>
      </c>
      <c r="D347" s="75"/>
      <c r="E347" s="49"/>
      <c r="F347" s="302"/>
      <c r="G347" s="51" t="s">
        <v>70</v>
      </c>
      <c r="H347" s="74">
        <f>'Oceny I'!$AE$41</f>
        <v>0</v>
      </c>
      <c r="I347" s="78"/>
      <c r="K347" s="302"/>
      <c r="L347" s="51" t="s">
        <v>70</v>
      </c>
      <c r="M347" s="74">
        <f>'Oceny I'!$AE$42</f>
        <v>0</v>
      </c>
      <c r="N347" s="75"/>
    </row>
    <row r="348" spans="1:14" s="50" customFormat="1" ht="16.5" customHeight="1">
      <c r="A348" s="302"/>
      <c r="B348" s="51" t="s">
        <v>85</v>
      </c>
      <c r="C348" s="52">
        <f>SUM(C346:C347)</f>
        <v>0</v>
      </c>
      <c r="D348" s="76">
        <f>mieś!$U40</f>
      </c>
      <c r="E348" s="49"/>
      <c r="F348" s="302"/>
      <c r="G348" s="51" t="s">
        <v>85</v>
      </c>
      <c r="H348" s="52">
        <f>SUM(H346:H347)</f>
        <v>0</v>
      </c>
      <c r="I348" s="76">
        <f>mieś!$U41</f>
      </c>
      <c r="K348" s="302"/>
      <c r="L348" s="51" t="s">
        <v>85</v>
      </c>
      <c r="M348" s="52">
        <f>SUM(M346:M347)</f>
        <v>0</v>
      </c>
      <c r="N348" s="76">
        <f>mieś!$U42</f>
      </c>
    </row>
    <row r="349" spans="1:14" s="50" customFormat="1" ht="16.5" customHeight="1">
      <c r="A349" s="302"/>
      <c r="B349" s="80" t="s">
        <v>71</v>
      </c>
      <c r="C349" s="74">
        <f>'Oceny I'!$AF$40</f>
        <v>0</v>
      </c>
      <c r="D349" s="75"/>
      <c r="E349" s="49"/>
      <c r="F349" s="302"/>
      <c r="G349" s="80" t="s">
        <v>71</v>
      </c>
      <c r="H349" s="74">
        <f>'Oceny I'!$AF$41</f>
        <v>0</v>
      </c>
      <c r="I349" s="78"/>
      <c r="K349" s="302"/>
      <c r="L349" s="80" t="s">
        <v>71</v>
      </c>
      <c r="M349" s="74">
        <f>'Oceny I'!$AF$42</f>
        <v>0</v>
      </c>
      <c r="N349" s="75"/>
    </row>
    <row r="350" spans="1:14" s="50" customFormat="1" ht="16.5" customHeight="1">
      <c r="A350" s="296" t="s">
        <v>87</v>
      </c>
      <c r="B350" s="51" t="s">
        <v>69</v>
      </c>
      <c r="C350" s="74">
        <f>'Oceny II'!$AD$40</f>
        <v>0</v>
      </c>
      <c r="D350" s="75"/>
      <c r="E350" s="53"/>
      <c r="F350" s="296" t="s">
        <v>87</v>
      </c>
      <c r="G350" s="51" t="s">
        <v>69</v>
      </c>
      <c r="H350" s="74">
        <f>'Oceny II'!$AD$41</f>
        <v>0</v>
      </c>
      <c r="I350" s="75"/>
      <c r="K350" s="296" t="s">
        <v>87</v>
      </c>
      <c r="L350" s="51" t="s">
        <v>69</v>
      </c>
      <c r="M350" s="74">
        <f>'Oceny II'!$AD$42</f>
        <v>0</v>
      </c>
      <c r="N350" s="75"/>
    </row>
    <row r="351" spans="1:14" s="50" customFormat="1" ht="16.5" customHeight="1">
      <c r="A351" s="297"/>
      <c r="B351" s="51" t="s">
        <v>70</v>
      </c>
      <c r="C351" s="74">
        <f>'Oceny II'!$AE$40</f>
        <v>0</v>
      </c>
      <c r="D351" s="75"/>
      <c r="E351" s="53"/>
      <c r="F351" s="297"/>
      <c r="G351" s="51" t="s">
        <v>70</v>
      </c>
      <c r="H351" s="74">
        <f>'Oceny II'!$AE$41</f>
        <v>0</v>
      </c>
      <c r="I351" s="75"/>
      <c r="K351" s="297"/>
      <c r="L351" s="51" t="s">
        <v>70</v>
      </c>
      <c r="M351" s="74">
        <f>'Oceny II'!$AE$42</f>
        <v>0</v>
      </c>
      <c r="N351" s="75"/>
    </row>
    <row r="352" spans="1:14" s="50" customFormat="1" ht="16.5" customHeight="1">
      <c r="A352" s="297"/>
      <c r="B352" s="51" t="s">
        <v>85</v>
      </c>
      <c r="C352" s="52">
        <f>SUM(C350:C351)</f>
        <v>0</v>
      </c>
      <c r="D352" s="76">
        <f>mieś!$AN40</f>
      </c>
      <c r="E352" s="53"/>
      <c r="F352" s="297"/>
      <c r="G352" s="51" t="s">
        <v>85</v>
      </c>
      <c r="H352" s="52">
        <f>SUM(H350:H351)</f>
        <v>0</v>
      </c>
      <c r="I352" s="76">
        <f>mieś!$AN41</f>
      </c>
      <c r="K352" s="297"/>
      <c r="L352" s="51" t="s">
        <v>85</v>
      </c>
      <c r="M352" s="52">
        <f>SUM(M350:M351)</f>
        <v>0</v>
      </c>
      <c r="N352" s="76">
        <f>mieś!$AN42</f>
      </c>
    </row>
    <row r="353" spans="1:14" s="50" customFormat="1" ht="16.5" customHeight="1">
      <c r="A353" s="298"/>
      <c r="B353" s="51" t="s">
        <v>71</v>
      </c>
      <c r="C353" s="74">
        <f>'Oceny II'!$AF$40</f>
        <v>0</v>
      </c>
      <c r="D353" s="75"/>
      <c r="E353" s="53"/>
      <c r="F353" s="298"/>
      <c r="G353" s="51" t="s">
        <v>71</v>
      </c>
      <c r="H353" s="74">
        <f>'Oceny II'!$AF$41</f>
        <v>0</v>
      </c>
      <c r="I353" s="75"/>
      <c r="K353" s="298"/>
      <c r="L353" s="51" t="s">
        <v>71</v>
      </c>
      <c r="M353" s="74">
        <f>'Oceny II'!$AF$42</f>
        <v>0</v>
      </c>
      <c r="N353" s="75"/>
    </row>
  </sheetData>
  <mergeCells count="780">
    <mergeCell ref="C287:D287"/>
    <mergeCell ref="H287:I287"/>
    <mergeCell ref="M287:N287"/>
    <mergeCell ref="H314:I314"/>
    <mergeCell ref="M314:N314"/>
    <mergeCell ref="M312:N312"/>
    <mergeCell ref="M313:N313"/>
    <mergeCell ref="M304:N304"/>
    <mergeCell ref="M305:N305"/>
    <mergeCell ref="M306:N306"/>
    <mergeCell ref="H260:I260"/>
    <mergeCell ref="M260:N260"/>
    <mergeCell ref="M256:N256"/>
    <mergeCell ref="M257:N257"/>
    <mergeCell ref="M258:N258"/>
    <mergeCell ref="M259:N259"/>
    <mergeCell ref="M177:N177"/>
    <mergeCell ref="M178:N178"/>
    <mergeCell ref="M168:N168"/>
    <mergeCell ref="M169:N169"/>
    <mergeCell ref="M170:N170"/>
    <mergeCell ref="M171:N171"/>
    <mergeCell ref="M69:N69"/>
    <mergeCell ref="M70:N70"/>
    <mergeCell ref="M60:N60"/>
    <mergeCell ref="M152:N152"/>
    <mergeCell ref="M144:N144"/>
    <mergeCell ref="M145:N145"/>
    <mergeCell ref="M146:N146"/>
    <mergeCell ref="M147:N147"/>
    <mergeCell ref="M140:N140"/>
    <mergeCell ref="M141:N141"/>
    <mergeCell ref="A350:A353"/>
    <mergeCell ref="F350:F353"/>
    <mergeCell ref="K350:K353"/>
    <mergeCell ref="C44:D44"/>
    <mergeCell ref="H44:I44"/>
    <mergeCell ref="H71:I71"/>
    <mergeCell ref="C71:D71"/>
    <mergeCell ref="C179:D179"/>
    <mergeCell ref="H179:I179"/>
    <mergeCell ref="C233:D233"/>
    <mergeCell ref="C344:D344"/>
    <mergeCell ref="H344:I344"/>
    <mergeCell ref="M344:N344"/>
    <mergeCell ref="A346:A349"/>
    <mergeCell ref="F346:F349"/>
    <mergeCell ref="K346:K349"/>
    <mergeCell ref="C345:D345"/>
    <mergeCell ref="H345:I345"/>
    <mergeCell ref="M345:N345"/>
    <mergeCell ref="C342:D342"/>
    <mergeCell ref="H342:I342"/>
    <mergeCell ref="M342:N342"/>
    <mergeCell ref="C343:D343"/>
    <mergeCell ref="H343:I343"/>
    <mergeCell ref="M343:N343"/>
    <mergeCell ref="C340:D340"/>
    <mergeCell ref="H340:I340"/>
    <mergeCell ref="M340:N340"/>
    <mergeCell ref="C341:D341"/>
    <mergeCell ref="H341:I341"/>
    <mergeCell ref="M341:N341"/>
    <mergeCell ref="C338:D338"/>
    <mergeCell ref="H338:I338"/>
    <mergeCell ref="M338:N338"/>
    <mergeCell ref="C339:D339"/>
    <mergeCell ref="H339:I339"/>
    <mergeCell ref="M339:N339"/>
    <mergeCell ref="C336:D336"/>
    <mergeCell ref="H336:I336"/>
    <mergeCell ref="M336:N336"/>
    <mergeCell ref="C337:D337"/>
    <mergeCell ref="H337:I337"/>
    <mergeCell ref="M337:N337"/>
    <mergeCell ref="C334:D334"/>
    <mergeCell ref="H334:I334"/>
    <mergeCell ref="M334:N334"/>
    <mergeCell ref="C335:D335"/>
    <mergeCell ref="H335:I335"/>
    <mergeCell ref="M335:N335"/>
    <mergeCell ref="C332:D332"/>
    <mergeCell ref="H332:I332"/>
    <mergeCell ref="M332:N332"/>
    <mergeCell ref="C333:D333"/>
    <mergeCell ref="H333:I333"/>
    <mergeCell ref="M333:N333"/>
    <mergeCell ref="M330:N330"/>
    <mergeCell ref="C331:D331"/>
    <mergeCell ref="H331:I331"/>
    <mergeCell ref="M331:N331"/>
    <mergeCell ref="C330:D330"/>
    <mergeCell ref="H330:I330"/>
    <mergeCell ref="H315:I315"/>
    <mergeCell ref="M315:N315"/>
    <mergeCell ref="C329:D329"/>
    <mergeCell ref="H329:I329"/>
    <mergeCell ref="M329:N329"/>
    <mergeCell ref="K316:K319"/>
    <mergeCell ref="B328:D328"/>
    <mergeCell ref="F316:F319"/>
    <mergeCell ref="G328:I328"/>
    <mergeCell ref="L328:N328"/>
    <mergeCell ref="M308:N308"/>
    <mergeCell ref="M309:N309"/>
    <mergeCell ref="M310:N310"/>
    <mergeCell ref="M311:N311"/>
    <mergeCell ref="M307:N307"/>
    <mergeCell ref="M300:N300"/>
    <mergeCell ref="M301:N301"/>
    <mergeCell ref="M302:N302"/>
    <mergeCell ref="M303:N303"/>
    <mergeCell ref="K289:K292"/>
    <mergeCell ref="L298:N298"/>
    <mergeCell ref="M299:N299"/>
    <mergeCell ref="M284:N284"/>
    <mergeCell ref="M285:N285"/>
    <mergeCell ref="M286:N286"/>
    <mergeCell ref="M280:N280"/>
    <mergeCell ref="M281:N281"/>
    <mergeCell ref="M282:N282"/>
    <mergeCell ref="M283:N283"/>
    <mergeCell ref="M276:N276"/>
    <mergeCell ref="M277:N277"/>
    <mergeCell ref="M278:N278"/>
    <mergeCell ref="M279:N279"/>
    <mergeCell ref="M272:N272"/>
    <mergeCell ref="M273:N273"/>
    <mergeCell ref="M274:N274"/>
    <mergeCell ref="M275:N275"/>
    <mergeCell ref="K262:K265"/>
    <mergeCell ref="L271:N271"/>
    <mergeCell ref="M252:N252"/>
    <mergeCell ref="M253:N253"/>
    <mergeCell ref="M254:N254"/>
    <mergeCell ref="M255:N255"/>
    <mergeCell ref="M248:N248"/>
    <mergeCell ref="M249:N249"/>
    <mergeCell ref="M250:N250"/>
    <mergeCell ref="M251:N251"/>
    <mergeCell ref="M245:N245"/>
    <mergeCell ref="M246:N246"/>
    <mergeCell ref="M247:N247"/>
    <mergeCell ref="M232:N232"/>
    <mergeCell ref="M233:N233"/>
    <mergeCell ref="K235:K238"/>
    <mergeCell ref="L244:N244"/>
    <mergeCell ref="M228:N228"/>
    <mergeCell ref="M229:N229"/>
    <mergeCell ref="M230:N230"/>
    <mergeCell ref="M231:N231"/>
    <mergeCell ref="M224:N224"/>
    <mergeCell ref="M225:N225"/>
    <mergeCell ref="M226:N226"/>
    <mergeCell ref="M227:N227"/>
    <mergeCell ref="M220:N220"/>
    <mergeCell ref="M221:N221"/>
    <mergeCell ref="M222:N222"/>
    <mergeCell ref="M223:N223"/>
    <mergeCell ref="L217:N217"/>
    <mergeCell ref="M218:N218"/>
    <mergeCell ref="M219:N219"/>
    <mergeCell ref="M204:N204"/>
    <mergeCell ref="M205:N205"/>
    <mergeCell ref="K208:K211"/>
    <mergeCell ref="M206:N206"/>
    <mergeCell ref="M200:N200"/>
    <mergeCell ref="M201:N201"/>
    <mergeCell ref="M202:N202"/>
    <mergeCell ref="M203:N203"/>
    <mergeCell ref="M207:N207"/>
    <mergeCell ref="M196:N196"/>
    <mergeCell ref="M197:N197"/>
    <mergeCell ref="M198:N198"/>
    <mergeCell ref="M199:N199"/>
    <mergeCell ref="M192:N192"/>
    <mergeCell ref="M193:N193"/>
    <mergeCell ref="M194:N194"/>
    <mergeCell ref="M195:N195"/>
    <mergeCell ref="K181:K184"/>
    <mergeCell ref="L190:N190"/>
    <mergeCell ref="M191:N191"/>
    <mergeCell ref="M172:N172"/>
    <mergeCell ref="M173:N173"/>
    <mergeCell ref="M174:N174"/>
    <mergeCell ref="M175:N175"/>
    <mergeCell ref="M180:N180"/>
    <mergeCell ref="M179:N179"/>
    <mergeCell ref="M176:N176"/>
    <mergeCell ref="M164:N164"/>
    <mergeCell ref="M165:N165"/>
    <mergeCell ref="M166:N166"/>
    <mergeCell ref="M167:N167"/>
    <mergeCell ref="K154:K157"/>
    <mergeCell ref="L163:N163"/>
    <mergeCell ref="M148:N148"/>
    <mergeCell ref="M149:N149"/>
    <mergeCell ref="M150:N150"/>
    <mergeCell ref="M151:N151"/>
    <mergeCell ref="M153:N153"/>
    <mergeCell ref="M123:N123"/>
    <mergeCell ref="M142:N142"/>
    <mergeCell ref="M143:N143"/>
    <mergeCell ref="K127:K130"/>
    <mergeCell ref="L136:N136"/>
    <mergeCell ref="M126:N126"/>
    <mergeCell ref="M124:N124"/>
    <mergeCell ref="M116:N116"/>
    <mergeCell ref="M117:N117"/>
    <mergeCell ref="M118:N118"/>
    <mergeCell ref="M119:N119"/>
    <mergeCell ref="M125:N125"/>
    <mergeCell ref="M120:N120"/>
    <mergeCell ref="M121:N121"/>
    <mergeCell ref="M122:N122"/>
    <mergeCell ref="M112:N112"/>
    <mergeCell ref="M113:N113"/>
    <mergeCell ref="M114:N114"/>
    <mergeCell ref="M115:N115"/>
    <mergeCell ref="L109:N109"/>
    <mergeCell ref="M110:N110"/>
    <mergeCell ref="M111:N111"/>
    <mergeCell ref="M96:N96"/>
    <mergeCell ref="M97:N97"/>
    <mergeCell ref="K100:K103"/>
    <mergeCell ref="M98:N98"/>
    <mergeCell ref="M99:N99"/>
    <mergeCell ref="M92:N92"/>
    <mergeCell ref="M93:N93"/>
    <mergeCell ref="M94:N94"/>
    <mergeCell ref="M95:N95"/>
    <mergeCell ref="M88:N88"/>
    <mergeCell ref="M89:N89"/>
    <mergeCell ref="M90:N90"/>
    <mergeCell ref="M91:N91"/>
    <mergeCell ref="M84:N84"/>
    <mergeCell ref="M85:N85"/>
    <mergeCell ref="M86:N86"/>
    <mergeCell ref="M87:N87"/>
    <mergeCell ref="K73:K76"/>
    <mergeCell ref="L82:N82"/>
    <mergeCell ref="M83:N83"/>
    <mergeCell ref="M64:N64"/>
    <mergeCell ref="M65:N65"/>
    <mergeCell ref="M66:N66"/>
    <mergeCell ref="M67:N67"/>
    <mergeCell ref="M72:N72"/>
    <mergeCell ref="M71:N71"/>
    <mergeCell ref="M68:N68"/>
    <mergeCell ref="M61:N61"/>
    <mergeCell ref="M62:N62"/>
    <mergeCell ref="M63:N63"/>
    <mergeCell ref="M56:N56"/>
    <mergeCell ref="M57:N57"/>
    <mergeCell ref="M58:N58"/>
    <mergeCell ref="M59:N59"/>
    <mergeCell ref="K46:K49"/>
    <mergeCell ref="L55:N55"/>
    <mergeCell ref="M40:N40"/>
    <mergeCell ref="M41:N41"/>
    <mergeCell ref="M42:N42"/>
    <mergeCell ref="M43:N43"/>
    <mergeCell ref="K50:K53"/>
    <mergeCell ref="M45:N45"/>
    <mergeCell ref="M44:N44"/>
    <mergeCell ref="M36:N36"/>
    <mergeCell ref="M37:N37"/>
    <mergeCell ref="M38:N38"/>
    <mergeCell ref="M39:N39"/>
    <mergeCell ref="M32:N32"/>
    <mergeCell ref="M33:N33"/>
    <mergeCell ref="M34:N34"/>
    <mergeCell ref="M35:N35"/>
    <mergeCell ref="M29:N29"/>
    <mergeCell ref="M30:N30"/>
    <mergeCell ref="M31:N31"/>
    <mergeCell ref="M16:N16"/>
    <mergeCell ref="M18:N18"/>
    <mergeCell ref="K19:K22"/>
    <mergeCell ref="L28:N28"/>
    <mergeCell ref="M17:N17"/>
    <mergeCell ref="M12:N12"/>
    <mergeCell ref="M13:N13"/>
    <mergeCell ref="M14:N14"/>
    <mergeCell ref="M15:N15"/>
    <mergeCell ref="K23:K26"/>
    <mergeCell ref="M8:N8"/>
    <mergeCell ref="M9:N9"/>
    <mergeCell ref="M10:N10"/>
    <mergeCell ref="M11:N11"/>
    <mergeCell ref="M4:N4"/>
    <mergeCell ref="M5:N5"/>
    <mergeCell ref="M6:N6"/>
    <mergeCell ref="M7:N7"/>
    <mergeCell ref="L1:N1"/>
    <mergeCell ref="M2:N2"/>
    <mergeCell ref="M3:N3"/>
    <mergeCell ref="A289:A292"/>
    <mergeCell ref="F289:F292"/>
    <mergeCell ref="A235:A238"/>
    <mergeCell ref="F235:F238"/>
    <mergeCell ref="A262:A265"/>
    <mergeCell ref="F262:F265"/>
    <mergeCell ref="C259:D259"/>
    <mergeCell ref="C309:D309"/>
    <mergeCell ref="C308:D308"/>
    <mergeCell ref="C307:D307"/>
    <mergeCell ref="A316:A319"/>
    <mergeCell ref="C312:D312"/>
    <mergeCell ref="C311:D311"/>
    <mergeCell ref="C313:D313"/>
    <mergeCell ref="A181:A184"/>
    <mergeCell ref="F181:F184"/>
    <mergeCell ref="A208:A211"/>
    <mergeCell ref="F208:F211"/>
    <mergeCell ref="C204:D204"/>
    <mergeCell ref="C203:D203"/>
    <mergeCell ref="C202:D202"/>
    <mergeCell ref="C201:D201"/>
    <mergeCell ref="C200:D200"/>
    <mergeCell ref="C193:D193"/>
    <mergeCell ref="A127:A130"/>
    <mergeCell ref="F127:F130"/>
    <mergeCell ref="A154:A157"/>
    <mergeCell ref="F154:F157"/>
    <mergeCell ref="C151:D151"/>
    <mergeCell ref="C150:D150"/>
    <mergeCell ref="C149:D149"/>
    <mergeCell ref="C148:D148"/>
    <mergeCell ref="C147:D147"/>
    <mergeCell ref="C143:D143"/>
    <mergeCell ref="A73:A76"/>
    <mergeCell ref="F73:F76"/>
    <mergeCell ref="A100:A103"/>
    <mergeCell ref="F100:F103"/>
    <mergeCell ref="B82:D82"/>
    <mergeCell ref="C93:D93"/>
    <mergeCell ref="C92:D92"/>
    <mergeCell ref="C91:D91"/>
    <mergeCell ref="C90:D90"/>
    <mergeCell ref="A19:A22"/>
    <mergeCell ref="F19:F22"/>
    <mergeCell ref="A46:A49"/>
    <mergeCell ref="F46:F49"/>
    <mergeCell ref="C29:D29"/>
    <mergeCell ref="C30:D30"/>
    <mergeCell ref="C31:D31"/>
    <mergeCell ref="C32:D32"/>
    <mergeCell ref="C33:D33"/>
    <mergeCell ref="C34:D34"/>
    <mergeCell ref="B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H4:I4"/>
    <mergeCell ref="H5:I5"/>
    <mergeCell ref="H6:I6"/>
    <mergeCell ref="H7:I7"/>
    <mergeCell ref="H9:I9"/>
    <mergeCell ref="H10:I10"/>
    <mergeCell ref="H11:I11"/>
    <mergeCell ref="H12:I12"/>
    <mergeCell ref="G1:I1"/>
    <mergeCell ref="H2:I2"/>
    <mergeCell ref="H3:I3"/>
    <mergeCell ref="H8:I8"/>
    <mergeCell ref="H13:I13"/>
    <mergeCell ref="H14:I14"/>
    <mergeCell ref="H15:I15"/>
    <mergeCell ref="H16:I16"/>
    <mergeCell ref="H18:I18"/>
    <mergeCell ref="B28:D28"/>
    <mergeCell ref="G28:I28"/>
    <mergeCell ref="C16:D16"/>
    <mergeCell ref="C18:D18"/>
    <mergeCell ref="H17:I17"/>
    <mergeCell ref="C17:D17"/>
    <mergeCell ref="F23:F26"/>
    <mergeCell ref="H42:I42"/>
    <mergeCell ref="C38:D38"/>
    <mergeCell ref="C39:D39"/>
    <mergeCell ref="C40:D40"/>
    <mergeCell ref="C41:D41"/>
    <mergeCell ref="C42:D42"/>
    <mergeCell ref="H30:I30"/>
    <mergeCell ref="H37:I37"/>
    <mergeCell ref="H36:I36"/>
    <mergeCell ref="H35:I35"/>
    <mergeCell ref="H32:I32"/>
    <mergeCell ref="H31:I31"/>
    <mergeCell ref="H33:I33"/>
    <mergeCell ref="B55:D55"/>
    <mergeCell ref="G55:I55"/>
    <mergeCell ref="C43:D43"/>
    <mergeCell ref="H43:I43"/>
    <mergeCell ref="F50:F53"/>
    <mergeCell ref="H45:I45"/>
    <mergeCell ref="C35:D35"/>
    <mergeCell ref="C36:D36"/>
    <mergeCell ref="H40:I40"/>
    <mergeCell ref="H39:I39"/>
    <mergeCell ref="H38:I38"/>
    <mergeCell ref="C37:D37"/>
    <mergeCell ref="H172:I172"/>
    <mergeCell ref="B136:D136"/>
    <mergeCell ref="G136:I136"/>
    <mergeCell ref="H171:I171"/>
    <mergeCell ref="H170:I170"/>
    <mergeCell ref="C165:D165"/>
    <mergeCell ref="C164:D164"/>
    <mergeCell ref="C171:D171"/>
    <mergeCell ref="C170:D170"/>
    <mergeCell ref="C168:D168"/>
    <mergeCell ref="C227:D227"/>
    <mergeCell ref="B163:D163"/>
    <mergeCell ref="G163:I163"/>
    <mergeCell ref="B190:D190"/>
    <mergeCell ref="G190:I190"/>
    <mergeCell ref="H177:I177"/>
    <mergeCell ref="H176:I176"/>
    <mergeCell ref="H175:I175"/>
    <mergeCell ref="H174:I174"/>
    <mergeCell ref="H173:I173"/>
    <mergeCell ref="C230:D230"/>
    <mergeCell ref="C229:D229"/>
    <mergeCell ref="C228:D228"/>
    <mergeCell ref="B271:D271"/>
    <mergeCell ref="C255:D255"/>
    <mergeCell ref="C260:D260"/>
    <mergeCell ref="C258:D258"/>
    <mergeCell ref="C257:D257"/>
    <mergeCell ref="C256:D256"/>
    <mergeCell ref="B244:D244"/>
    <mergeCell ref="G244:I244"/>
    <mergeCell ref="C232:D232"/>
    <mergeCell ref="C231:D231"/>
    <mergeCell ref="G271:I271"/>
    <mergeCell ref="B298:D298"/>
    <mergeCell ref="G298:I298"/>
    <mergeCell ref="C286:D286"/>
    <mergeCell ref="C285:D285"/>
    <mergeCell ref="C284:D284"/>
    <mergeCell ref="C283:D283"/>
    <mergeCell ref="C281:D281"/>
    <mergeCell ref="C280:D280"/>
    <mergeCell ref="C279:D279"/>
    <mergeCell ref="C306:D306"/>
    <mergeCell ref="C305:D305"/>
    <mergeCell ref="C304:D304"/>
    <mergeCell ref="H313:I313"/>
    <mergeCell ref="H312:I312"/>
    <mergeCell ref="H311:I311"/>
    <mergeCell ref="H310:I310"/>
    <mergeCell ref="H309:I309"/>
    <mergeCell ref="H308:I308"/>
    <mergeCell ref="C310:D310"/>
    <mergeCell ref="H300:I300"/>
    <mergeCell ref="H307:I307"/>
    <mergeCell ref="H306:I306"/>
    <mergeCell ref="H305:I305"/>
    <mergeCell ref="H304:I304"/>
    <mergeCell ref="C273:D273"/>
    <mergeCell ref="C272:D272"/>
    <mergeCell ref="H272:I272"/>
    <mergeCell ref="H273:I273"/>
    <mergeCell ref="H277:I277"/>
    <mergeCell ref="H286:I286"/>
    <mergeCell ref="H285:I285"/>
    <mergeCell ref="C274:D274"/>
    <mergeCell ref="H274:I274"/>
    <mergeCell ref="C278:D278"/>
    <mergeCell ref="C277:D277"/>
    <mergeCell ref="C276:D276"/>
    <mergeCell ref="C275:D275"/>
    <mergeCell ref="C282:D282"/>
    <mergeCell ref="H259:I259"/>
    <mergeCell ref="H282:I282"/>
    <mergeCell ref="H283:I283"/>
    <mergeCell ref="H284:I284"/>
    <mergeCell ref="H278:I278"/>
    <mergeCell ref="H279:I279"/>
    <mergeCell ref="H280:I280"/>
    <mergeCell ref="H281:I281"/>
    <mergeCell ref="H275:I275"/>
    <mergeCell ref="H276:I276"/>
    <mergeCell ref="H258:I258"/>
    <mergeCell ref="H257:I257"/>
    <mergeCell ref="H256:I256"/>
    <mergeCell ref="H255:I255"/>
    <mergeCell ref="C254:D254"/>
    <mergeCell ref="C253:D253"/>
    <mergeCell ref="C252:D252"/>
    <mergeCell ref="C251:D251"/>
    <mergeCell ref="C245:D245"/>
    <mergeCell ref="H245:I245"/>
    <mergeCell ref="H246:I246"/>
    <mergeCell ref="C250:D250"/>
    <mergeCell ref="C249:D249"/>
    <mergeCell ref="C248:D248"/>
    <mergeCell ref="C247:D247"/>
    <mergeCell ref="H232:I232"/>
    <mergeCell ref="H231:I231"/>
    <mergeCell ref="H230:I230"/>
    <mergeCell ref="H247:I247"/>
    <mergeCell ref="H233:I233"/>
    <mergeCell ref="H229:I229"/>
    <mergeCell ref="H228:I228"/>
    <mergeCell ref="H227:I227"/>
    <mergeCell ref="H226:I226"/>
    <mergeCell ref="H225:I225"/>
    <mergeCell ref="H224:I224"/>
    <mergeCell ref="H223:I223"/>
    <mergeCell ref="H222:I222"/>
    <mergeCell ref="H221:I221"/>
    <mergeCell ref="H220:I220"/>
    <mergeCell ref="H219:I219"/>
    <mergeCell ref="H218:I218"/>
    <mergeCell ref="C226:D226"/>
    <mergeCell ref="C225:D225"/>
    <mergeCell ref="C224:D224"/>
    <mergeCell ref="C223:D223"/>
    <mergeCell ref="C222:D222"/>
    <mergeCell ref="C221:D221"/>
    <mergeCell ref="C220:D220"/>
    <mergeCell ref="C219:D219"/>
    <mergeCell ref="H206:I206"/>
    <mergeCell ref="C218:D218"/>
    <mergeCell ref="C205:D205"/>
    <mergeCell ref="B217:D217"/>
    <mergeCell ref="C206:D206"/>
    <mergeCell ref="C207:D207"/>
    <mergeCell ref="H207:I207"/>
    <mergeCell ref="G217:I217"/>
    <mergeCell ref="H199:I199"/>
    <mergeCell ref="H205:I205"/>
    <mergeCell ref="H204:I204"/>
    <mergeCell ref="H203:I203"/>
    <mergeCell ref="H202:I202"/>
    <mergeCell ref="H201:I201"/>
    <mergeCell ref="H200:I200"/>
    <mergeCell ref="H178:I178"/>
    <mergeCell ref="C194:D194"/>
    <mergeCell ref="C195:D195"/>
    <mergeCell ref="C191:D191"/>
    <mergeCell ref="C192:D192"/>
    <mergeCell ref="H194:I194"/>
    <mergeCell ref="H193:I193"/>
    <mergeCell ref="H192:I192"/>
    <mergeCell ref="C178:D178"/>
    <mergeCell ref="H180:I180"/>
    <mergeCell ref="C177:D177"/>
    <mergeCell ref="C176:D176"/>
    <mergeCell ref="C180:D180"/>
    <mergeCell ref="C175:D175"/>
    <mergeCell ref="C174:D174"/>
    <mergeCell ref="C173:D173"/>
    <mergeCell ref="C172:D172"/>
    <mergeCell ref="C169:D169"/>
    <mergeCell ref="C167:D167"/>
    <mergeCell ref="C166:D166"/>
    <mergeCell ref="H169:I169"/>
    <mergeCell ref="H168:I168"/>
    <mergeCell ref="H167:I167"/>
    <mergeCell ref="H166:I166"/>
    <mergeCell ref="C152:D152"/>
    <mergeCell ref="H152:I152"/>
    <mergeCell ref="H150:I150"/>
    <mergeCell ref="H165:I165"/>
    <mergeCell ref="H164:I164"/>
    <mergeCell ref="H153:I153"/>
    <mergeCell ref="C146:D146"/>
    <mergeCell ref="C145:D145"/>
    <mergeCell ref="C144:D144"/>
    <mergeCell ref="H148:I148"/>
    <mergeCell ref="H147:I147"/>
    <mergeCell ref="H146:I146"/>
    <mergeCell ref="H145:I145"/>
    <mergeCell ref="H144:I144"/>
    <mergeCell ref="C139:D139"/>
    <mergeCell ref="C138:D138"/>
    <mergeCell ref="C137:D137"/>
    <mergeCell ref="H142:I142"/>
    <mergeCell ref="H141:I141"/>
    <mergeCell ref="H140:I140"/>
    <mergeCell ref="H139:I139"/>
    <mergeCell ref="H138:I138"/>
    <mergeCell ref="H137:I137"/>
    <mergeCell ref="C120:D120"/>
    <mergeCell ref="C119:D119"/>
    <mergeCell ref="C118:D118"/>
    <mergeCell ref="C124:D124"/>
    <mergeCell ref="C123:D123"/>
    <mergeCell ref="C122:D122"/>
    <mergeCell ref="C121:D121"/>
    <mergeCell ref="C125:D125"/>
    <mergeCell ref="H124:I124"/>
    <mergeCell ref="H123:I123"/>
    <mergeCell ref="H122:I122"/>
    <mergeCell ref="H125:I125"/>
    <mergeCell ref="H121:I121"/>
    <mergeCell ref="H120:I12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10:I110"/>
    <mergeCell ref="C117:D117"/>
    <mergeCell ref="C116:D116"/>
    <mergeCell ref="C115:D115"/>
    <mergeCell ref="C114:D114"/>
    <mergeCell ref="C113:D113"/>
    <mergeCell ref="C112:D112"/>
    <mergeCell ref="C111:D111"/>
    <mergeCell ref="C110:D110"/>
    <mergeCell ref="H97:I97"/>
    <mergeCell ref="B109:D109"/>
    <mergeCell ref="G109:I109"/>
    <mergeCell ref="C97:D97"/>
    <mergeCell ref="C98:D98"/>
    <mergeCell ref="H98:I98"/>
    <mergeCell ref="C99:D99"/>
    <mergeCell ref="H99:I99"/>
    <mergeCell ref="C96:D96"/>
    <mergeCell ref="C95:D95"/>
    <mergeCell ref="C94:D94"/>
    <mergeCell ref="C86:D86"/>
    <mergeCell ref="C89:D89"/>
    <mergeCell ref="C85:D85"/>
    <mergeCell ref="H96:I96"/>
    <mergeCell ref="H95:I95"/>
    <mergeCell ref="H94:I94"/>
    <mergeCell ref="H89:I89"/>
    <mergeCell ref="H88:I88"/>
    <mergeCell ref="H87:I87"/>
    <mergeCell ref="C88:D88"/>
    <mergeCell ref="C87:D87"/>
    <mergeCell ref="H93:I93"/>
    <mergeCell ref="H92:I92"/>
    <mergeCell ref="H91:I91"/>
    <mergeCell ref="H90:I90"/>
    <mergeCell ref="H83:I83"/>
    <mergeCell ref="C83:D83"/>
    <mergeCell ref="H70:I70"/>
    <mergeCell ref="H69:I69"/>
    <mergeCell ref="G82:I82"/>
    <mergeCell ref="C70:D70"/>
    <mergeCell ref="C69:D69"/>
    <mergeCell ref="C72:D72"/>
    <mergeCell ref="H72:I72"/>
    <mergeCell ref="C62:D62"/>
    <mergeCell ref="H68:I68"/>
    <mergeCell ref="H67:I67"/>
    <mergeCell ref="H66:I66"/>
    <mergeCell ref="C67:D67"/>
    <mergeCell ref="C66:D66"/>
    <mergeCell ref="C65:D65"/>
    <mergeCell ref="C64:D64"/>
    <mergeCell ref="C68:D68"/>
    <mergeCell ref="C63:D63"/>
    <mergeCell ref="H64:I64"/>
    <mergeCell ref="H63:I63"/>
    <mergeCell ref="H62:I62"/>
    <mergeCell ref="H61:I61"/>
    <mergeCell ref="A23:A26"/>
    <mergeCell ref="A50:A53"/>
    <mergeCell ref="C45:D45"/>
    <mergeCell ref="H60:I60"/>
    <mergeCell ref="H59:I59"/>
    <mergeCell ref="H58:I58"/>
    <mergeCell ref="H57:I57"/>
    <mergeCell ref="H29:I29"/>
    <mergeCell ref="H34:I34"/>
    <mergeCell ref="H41:I41"/>
    <mergeCell ref="A77:A80"/>
    <mergeCell ref="F77:F80"/>
    <mergeCell ref="K77:K80"/>
    <mergeCell ref="A104:A107"/>
    <mergeCell ref="F104:F107"/>
    <mergeCell ref="K104:K107"/>
    <mergeCell ref="H86:I86"/>
    <mergeCell ref="H85:I85"/>
    <mergeCell ref="H84:I84"/>
    <mergeCell ref="C84:D84"/>
    <mergeCell ref="A131:A134"/>
    <mergeCell ref="F131:F134"/>
    <mergeCell ref="K131:K134"/>
    <mergeCell ref="A158:A161"/>
    <mergeCell ref="F158:F161"/>
    <mergeCell ref="K158:K161"/>
    <mergeCell ref="C142:D142"/>
    <mergeCell ref="C141:D141"/>
    <mergeCell ref="C140:D140"/>
    <mergeCell ref="C153:D153"/>
    <mergeCell ref="A185:A188"/>
    <mergeCell ref="F185:F188"/>
    <mergeCell ref="K185:K188"/>
    <mergeCell ref="A212:A215"/>
    <mergeCell ref="F212:F215"/>
    <mergeCell ref="K212:K215"/>
    <mergeCell ref="C198:D198"/>
    <mergeCell ref="C199:D199"/>
    <mergeCell ref="C196:D196"/>
    <mergeCell ref="C197:D197"/>
    <mergeCell ref="A239:A242"/>
    <mergeCell ref="F239:F242"/>
    <mergeCell ref="K239:K242"/>
    <mergeCell ref="A266:A269"/>
    <mergeCell ref="F266:F269"/>
    <mergeCell ref="K266:K269"/>
    <mergeCell ref="H251:I251"/>
    <mergeCell ref="H252:I252"/>
    <mergeCell ref="H253:I253"/>
    <mergeCell ref="H254:I254"/>
    <mergeCell ref="A293:A296"/>
    <mergeCell ref="F293:F296"/>
    <mergeCell ref="K293:K296"/>
    <mergeCell ref="A320:A323"/>
    <mergeCell ref="F320:F323"/>
    <mergeCell ref="K320:K323"/>
    <mergeCell ref="H299:I299"/>
    <mergeCell ref="C303:D303"/>
    <mergeCell ref="C302:D302"/>
    <mergeCell ref="C315:D315"/>
    <mergeCell ref="H56:I56"/>
    <mergeCell ref="C60:D60"/>
    <mergeCell ref="C59:D59"/>
    <mergeCell ref="C126:D126"/>
    <mergeCell ref="H126:I126"/>
    <mergeCell ref="C58:D58"/>
    <mergeCell ref="C57:D57"/>
    <mergeCell ref="C56:D56"/>
    <mergeCell ref="C61:D61"/>
    <mergeCell ref="H65:I65"/>
    <mergeCell ref="H143:I143"/>
    <mergeCell ref="H149:I149"/>
    <mergeCell ref="H151:I151"/>
    <mergeCell ref="M137:N137"/>
    <mergeCell ref="M138:N138"/>
    <mergeCell ref="M139:N139"/>
    <mergeCell ref="H191:I191"/>
    <mergeCell ref="H198:I198"/>
    <mergeCell ref="H197:I197"/>
    <mergeCell ref="H196:I196"/>
    <mergeCell ref="H195:I195"/>
    <mergeCell ref="C234:D234"/>
    <mergeCell ref="H234:I234"/>
    <mergeCell ref="M234:N234"/>
    <mergeCell ref="C261:D261"/>
    <mergeCell ref="H261:I261"/>
    <mergeCell ref="M261:N261"/>
    <mergeCell ref="H248:I248"/>
    <mergeCell ref="H249:I249"/>
    <mergeCell ref="H250:I250"/>
    <mergeCell ref="C246:D246"/>
    <mergeCell ref="C288:D288"/>
    <mergeCell ref="H288:I288"/>
    <mergeCell ref="M288:N288"/>
    <mergeCell ref="C314:D314"/>
    <mergeCell ref="C301:D301"/>
    <mergeCell ref="C300:D300"/>
    <mergeCell ref="C299:D299"/>
    <mergeCell ref="H303:I303"/>
    <mergeCell ref="H302:I302"/>
    <mergeCell ref="H301:I301"/>
  </mergeCells>
  <conditionalFormatting sqref="D24:D26 H48:I48 I75 C108:D108 I102 C127:D130 I129 C162:D162 I156 C181:D184 I183 C216:D216 I210 C235:D238 I237 C270:D270 I264 C289:D292 I291 I318 H46:H47 M54:N54 C73:D76 M108:N108 M127:N130 M162:N162 M181:N184 M216:N216 M235:N238 M270:N270 M289:N292 C316:D319 M19:M26 H19:H27 M73:N76 N78:N80 N105:N107 N132:N134 N159:N161 N186:N188 N213:N215 N240:N242 N267:N269 M316:N319 D20:D22 C27:D27 C19:C26 I24:I26 N20:N22 M27:N27 N24:N26 M46:N49 C46:D49 C54:D54 D51:D53 M50:M53 H49:H54 C50:C53 I51:I53 N51:N53 D78:D80 M77:M80 H73:H80 C77:C80 I78:I80 M100:N103 C100:D103 D105:D107 M104:M107 H100:H108 C104:C107 I105:I107 D132:D134 M131:M134 H127:H134 C131:C134 I132:I134 M154:N157 C154:D157 D159:D161 M158:M161 H154:H162 C158:C161 I159:I161 D186:D188 M185:M188 H181:H188 C185:C188 I186:I188 M208:N211 C208:D211 D213:D215 M212:M215 H208:H216 C212:C215 I213:I215 D240:D242 M239:M242 H235:H242 C239:C242 I240:I242 M262:N265 C262:D265 D267:D269 M266:M269 H262:H270 C266:C269 I267:I269 D294:D296 M293:M296 H289:H296 C293:C296 I294:I296 N294:N296 D321:D323 M320:M323 H316:H323 C320:C323 I321:I323 N321:N323 I348 C346:D349 M346:N349 D351:D353 M350:M353 H346:H353 C350:C353 I351:I353 N351:N353">
    <cfRule type="cellIs" priority="1" dxfId="0" operator="equal" stopIfTrue="1">
      <formula>0</formula>
    </cfRule>
  </conditionalFormatting>
  <printOptions/>
  <pageMargins left="0.1968503937007874" right="0.5905511811023623" top="0.5905511811023623" bottom="0.5905511811023623" header="0.5118110236220472" footer="0.5118110236220472"/>
  <pageSetup orientation="landscape" paperSize="9" r:id="rId1"/>
  <rowBreaks count="11" manualBreakCount="11">
    <brk id="27" max="255" man="1"/>
    <brk id="54" max="255" man="1"/>
    <brk id="81" max="255" man="1"/>
    <brk id="108" max="255" man="1"/>
    <brk id="135" max="255" man="1"/>
    <brk id="162" max="255" man="1"/>
    <brk id="189" max="255" man="1"/>
    <brk id="216" max="255" man="1"/>
    <brk id="243" max="255" man="1"/>
    <brk id="270" max="255" man="1"/>
    <brk id="29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I1">
      <selection activeCell="P27" sqref="P27"/>
    </sheetView>
  </sheetViews>
  <sheetFormatPr defaultColWidth="9.00390625" defaultRowHeight="12.75"/>
  <cols>
    <col min="9" max="9" width="14.00390625" style="0" customWidth="1"/>
    <col min="14" max="14" width="13.00390625" style="0" customWidth="1"/>
  </cols>
  <sheetData>
    <row r="37" spans="1:2" ht="12.75">
      <c r="A37" s="86" t="s">
        <v>95</v>
      </c>
      <c r="B37" s="86"/>
    </row>
    <row r="38" spans="1:2" ht="12.75">
      <c r="A38" s="86" t="str">
        <f>Dane!E1</f>
        <v>IB</v>
      </c>
      <c r="B38" s="86" t="str">
        <f>CONCATENATE(A37,A38,A39,A40)</f>
        <v>Średnia ocena indywidulana uczniów klasy IB w sem. II w roku szkolnym 2004/2005</v>
      </c>
    </row>
    <row r="39" spans="1:2" ht="12.75">
      <c r="A39" s="86" t="s">
        <v>92</v>
      </c>
      <c r="B39" s="86"/>
    </row>
    <row r="40" spans="1:2" ht="12.75">
      <c r="A40" s="86" t="str">
        <f>Dane!E2</f>
        <v>2004/2005</v>
      </c>
      <c r="B40" s="86"/>
    </row>
  </sheetData>
  <sheetProtection sheet="1" objects="1" scenarios="1"/>
  <printOptions/>
  <pageMargins left="0.5905511811023623" right="0.5905511811023623" top="0.5905511811023623" bottom="0.5905511811023623" header="0.5118110236220472" footer="0.5118110236220472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G1">
      <selection activeCell="P18" sqref="P18"/>
    </sheetView>
  </sheetViews>
  <sheetFormatPr defaultColWidth="9.00390625" defaultRowHeight="12.75"/>
  <cols>
    <col min="9" max="9" width="14.00390625" style="0" customWidth="1"/>
    <col min="10" max="10" width="9.875" style="0" customWidth="1"/>
    <col min="14" max="14" width="14.875" style="0" customWidth="1"/>
  </cols>
  <sheetData>
    <row r="37" spans="1:2" ht="12.75">
      <c r="A37" s="86" t="s">
        <v>89</v>
      </c>
      <c r="B37" s="86"/>
    </row>
    <row r="38" spans="1:2" ht="12.75">
      <c r="A38" s="86" t="str">
        <f>Dane!E1</f>
        <v>IB</v>
      </c>
      <c r="B38" s="86" t="str">
        <f>CONCATENATE(A37,A38,A39,A40)</f>
        <v>Frekwencja indywidualna uczniów klasy IB w sem. II w roku szkolnym 2004/2005</v>
      </c>
    </row>
    <row r="39" spans="1:2" ht="12.75">
      <c r="A39" s="86" t="s">
        <v>92</v>
      </c>
      <c r="B39" s="86"/>
    </row>
    <row r="40" spans="1:2" ht="12.75">
      <c r="A40" s="86" t="str">
        <f>Dane!E2</f>
        <v>2004/2005</v>
      </c>
      <c r="B40" s="86"/>
    </row>
  </sheetData>
  <sheetProtection sheet="1" objects="1" scenarios="1"/>
  <printOptions/>
  <pageMargins left="0.3937007874015748" right="0.5905511811023623" top="0.5905511811023623" bottom="0.5905511811023623" header="0.5118110236220472" footer="0.5118110236220472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B10">
      <selection activeCell="Q37" sqref="Q37"/>
    </sheetView>
  </sheetViews>
  <sheetFormatPr defaultColWidth="9.00390625" defaultRowHeight="12.75"/>
  <cols>
    <col min="9" max="9" width="14.00390625" style="0" customWidth="1"/>
    <col min="10" max="10" width="9.875" style="0" customWidth="1"/>
    <col min="14" max="14" width="14.875" style="0" customWidth="1"/>
  </cols>
  <sheetData>
    <row r="37" spans="1:2" ht="12.75">
      <c r="A37" s="86" t="s">
        <v>90</v>
      </c>
      <c r="B37" s="86"/>
    </row>
    <row r="38" spans="1:2" ht="12.75">
      <c r="A38" s="86" t="str">
        <f>Dane!E1</f>
        <v>IB</v>
      </c>
      <c r="B38" s="86" t="str">
        <f>CONCATENATE(A37,A38,A39,A40)</f>
        <v>Frekwencja indywidualna roczna uczniów klasy IB w roku szkolnym 2004/2005</v>
      </c>
    </row>
    <row r="39" spans="1:2" ht="12.75">
      <c r="A39" s="86" t="s">
        <v>88</v>
      </c>
      <c r="B39" s="86"/>
    </row>
    <row r="40" spans="1:2" ht="12.75">
      <c r="A40" s="86" t="str">
        <f>Dane!E2</f>
        <v>2004/2005</v>
      </c>
      <c r="B40" s="86"/>
    </row>
  </sheetData>
  <sheetProtection sheet="1" objects="1" scenarios="1"/>
  <printOptions/>
  <pageMargins left="0.3937007874015748" right="0.5905511811023623" top="0.5905511811023623" bottom="0.5905511811023623" header="0.5118110236220472" footer="0.5118110236220472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8:B54"/>
  <sheetViews>
    <sheetView workbookViewId="0" topLeftCell="A28">
      <selection activeCell="D59" sqref="D59:D60"/>
    </sheetView>
  </sheetViews>
  <sheetFormatPr defaultColWidth="9.00390625" defaultRowHeight="12.75"/>
  <sheetData>
    <row r="48" ht="12.75">
      <c r="B48" s="86" t="str">
        <f>CONCATENATE(B51,B52,B53,B54)</f>
        <v>Miesięczna frekwencja klasy IB w roku szkolnym 2004/2005</v>
      </c>
    </row>
    <row r="49" ht="12.75">
      <c r="B49" s="86"/>
    </row>
    <row r="50" ht="12.75">
      <c r="B50" s="86"/>
    </row>
    <row r="51" ht="12.75">
      <c r="B51" s="86" t="s">
        <v>91</v>
      </c>
    </row>
    <row r="52" ht="12.75">
      <c r="B52" s="86" t="str">
        <f>Dane!E1</f>
        <v>IB</v>
      </c>
    </row>
    <row r="53" ht="12.75">
      <c r="B53" s="86" t="s">
        <v>88</v>
      </c>
    </row>
    <row r="54" ht="12.75">
      <c r="B54" s="86" t="str">
        <f>Dane!E2</f>
        <v>2004/2005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49"/>
  <sheetViews>
    <sheetView workbookViewId="0" topLeftCell="A103">
      <selection activeCell="C96" sqref="C96:N119"/>
    </sheetView>
  </sheetViews>
  <sheetFormatPr defaultColWidth="9.00390625" defaultRowHeight="12.75"/>
  <cols>
    <col min="1" max="1" width="4.125" style="1" customWidth="1"/>
    <col min="2" max="2" width="19.875" style="1" customWidth="1"/>
    <col min="3" max="17" width="3.875" style="1" customWidth="1"/>
    <col min="18" max="20" width="4.75390625" style="1" customWidth="1"/>
    <col min="21" max="16384" width="9.125" style="1" customWidth="1"/>
  </cols>
  <sheetData>
    <row r="1" ht="12.75"/>
    <row r="2" spans="2:20" ht="12.75">
      <c r="B2" s="1" t="s">
        <v>56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>
        <f>SUM(C2:Q2)</f>
        <v>0</v>
      </c>
      <c r="S2" s="210"/>
      <c r="T2" s="210"/>
    </row>
    <row r="3" spans="1:20" ht="13.5" customHeight="1">
      <c r="A3" s="3"/>
      <c r="B3" s="1" t="s">
        <v>55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>
        <f>SUM(C3:Q3)</f>
        <v>0</v>
      </c>
      <c r="S3" s="218"/>
      <c r="T3" s="218"/>
    </row>
    <row r="4" spans="1:20" ht="12.75">
      <c r="A4" s="216" t="s">
        <v>0</v>
      </c>
      <c r="B4" s="217" t="s">
        <v>1</v>
      </c>
      <c r="C4" s="211">
        <v>1</v>
      </c>
      <c r="D4" s="212"/>
      <c r="E4" s="213"/>
      <c r="F4" s="214">
        <v>2</v>
      </c>
      <c r="G4" s="212"/>
      <c r="H4" s="215"/>
      <c r="I4" s="211">
        <v>3</v>
      </c>
      <c r="J4" s="212"/>
      <c r="K4" s="213"/>
      <c r="L4" s="214">
        <v>4</v>
      </c>
      <c r="M4" s="212"/>
      <c r="N4" s="215"/>
      <c r="O4" s="211">
        <v>5</v>
      </c>
      <c r="P4" s="212"/>
      <c r="Q4" s="213"/>
      <c r="R4" s="211" t="s">
        <v>28</v>
      </c>
      <c r="S4" s="212"/>
      <c r="T4" s="212"/>
    </row>
    <row r="5" spans="1:20" ht="12.75">
      <c r="A5" s="216"/>
      <c r="B5" s="217"/>
      <c r="C5" s="11" t="s">
        <v>7</v>
      </c>
      <c r="D5" s="4" t="s">
        <v>8</v>
      </c>
      <c r="E5" s="10" t="s">
        <v>9</v>
      </c>
      <c r="F5" s="7" t="s">
        <v>7</v>
      </c>
      <c r="G5" s="4" t="s">
        <v>8</v>
      </c>
      <c r="H5" s="6" t="s">
        <v>9</v>
      </c>
      <c r="I5" s="11" t="s">
        <v>7</v>
      </c>
      <c r="J5" s="4" t="s">
        <v>8</v>
      </c>
      <c r="K5" s="10" t="s">
        <v>9</v>
      </c>
      <c r="L5" s="7" t="s">
        <v>7</v>
      </c>
      <c r="M5" s="4" t="s">
        <v>8</v>
      </c>
      <c r="N5" s="6" t="s">
        <v>9</v>
      </c>
      <c r="O5" s="11" t="s">
        <v>7</v>
      </c>
      <c r="P5" s="4" t="s">
        <v>8</v>
      </c>
      <c r="Q5" s="10" t="s">
        <v>9</v>
      </c>
      <c r="R5" s="7" t="s">
        <v>7</v>
      </c>
      <c r="S5" s="4" t="s">
        <v>8</v>
      </c>
      <c r="T5" s="4" t="s">
        <v>9</v>
      </c>
    </row>
    <row r="6" spans="1:20" ht="12.75">
      <c r="A6" s="4">
        <v>1</v>
      </c>
      <c r="B6" s="8" t="str">
        <f>IF(Dane!B4="","",Dane!B4)</f>
        <v>Nazwisko Imię</v>
      </c>
      <c r="C6" s="11"/>
      <c r="D6" s="4"/>
      <c r="E6" s="10"/>
      <c r="F6" s="7"/>
      <c r="G6" s="4"/>
      <c r="H6" s="6"/>
      <c r="I6" s="11"/>
      <c r="J6" s="4"/>
      <c r="K6" s="10"/>
      <c r="L6" s="7"/>
      <c r="M6" s="4"/>
      <c r="N6" s="6"/>
      <c r="O6" s="11"/>
      <c r="P6" s="4"/>
      <c r="Q6" s="10"/>
      <c r="R6" s="7">
        <f>C6+F6+I6+L6+O6</f>
        <v>0</v>
      </c>
      <c r="S6" s="7">
        <f>D6+G6+J6+M6+P6</f>
        <v>0</v>
      </c>
      <c r="T6" s="7">
        <f>E6+H6+K6+N6+Q6</f>
        <v>0</v>
      </c>
    </row>
    <row r="7" spans="1:20" ht="12.75">
      <c r="A7" s="4">
        <v>2</v>
      </c>
      <c r="B7" s="8" t="str">
        <f>IF(Dane!B5="","",Dane!B5)</f>
        <v>Nazwisko Imię</v>
      </c>
      <c r="C7" s="11"/>
      <c r="D7" s="4"/>
      <c r="E7" s="10"/>
      <c r="F7" s="7"/>
      <c r="G7" s="4"/>
      <c r="H7" s="6"/>
      <c r="I7" s="11"/>
      <c r="J7" s="4"/>
      <c r="K7" s="10"/>
      <c r="L7" s="7"/>
      <c r="M7" s="4"/>
      <c r="N7" s="6"/>
      <c r="O7" s="11"/>
      <c r="P7" s="4"/>
      <c r="Q7" s="10"/>
      <c r="R7" s="7">
        <f aca="true" t="shared" si="0" ref="R7:R39">C7+F7+I7+L7+O7</f>
        <v>0</v>
      </c>
      <c r="S7" s="7">
        <f aca="true" t="shared" si="1" ref="S7:S39">D7+G7+J7+M7+P7</f>
        <v>0</v>
      </c>
      <c r="T7" s="7">
        <f aca="true" t="shared" si="2" ref="T7:T39">E7+H7+K7+N7+Q7</f>
        <v>0</v>
      </c>
    </row>
    <row r="8" spans="1:20" ht="12.75">
      <c r="A8" s="4">
        <v>3</v>
      </c>
      <c r="B8" s="8" t="str">
        <f>IF(Dane!B6="","",Dane!B6)</f>
        <v>Nazwisko Imię</v>
      </c>
      <c r="C8" s="11"/>
      <c r="D8" s="4"/>
      <c r="E8" s="10"/>
      <c r="F8" s="7"/>
      <c r="G8" s="4"/>
      <c r="H8" s="6"/>
      <c r="I8" s="11"/>
      <c r="J8" s="4"/>
      <c r="K8" s="10"/>
      <c r="L8" s="7"/>
      <c r="M8" s="4"/>
      <c r="N8" s="6"/>
      <c r="O8" s="11"/>
      <c r="P8" s="4"/>
      <c r="Q8" s="10"/>
      <c r="R8" s="7">
        <f t="shared" si="0"/>
        <v>0</v>
      </c>
      <c r="S8" s="7">
        <f t="shared" si="1"/>
        <v>0</v>
      </c>
      <c r="T8" s="7">
        <f t="shared" si="2"/>
        <v>0</v>
      </c>
    </row>
    <row r="9" spans="1:20" ht="12.75">
      <c r="A9" s="4">
        <v>4</v>
      </c>
      <c r="B9" s="8" t="str">
        <f>IF(Dane!B7="","",Dane!B7)</f>
        <v>Nazwisko Imię</v>
      </c>
      <c r="C9" s="11"/>
      <c r="D9" s="4"/>
      <c r="E9" s="10"/>
      <c r="F9" s="7"/>
      <c r="G9" s="4"/>
      <c r="H9" s="6"/>
      <c r="I9" s="11"/>
      <c r="J9" s="4"/>
      <c r="K9" s="10"/>
      <c r="L9" s="7"/>
      <c r="M9" s="4"/>
      <c r="N9" s="6"/>
      <c r="O9" s="11"/>
      <c r="P9" s="4"/>
      <c r="Q9" s="10"/>
      <c r="R9" s="7">
        <f t="shared" si="0"/>
        <v>0</v>
      </c>
      <c r="S9" s="7">
        <f t="shared" si="1"/>
        <v>0</v>
      </c>
      <c r="T9" s="7">
        <f t="shared" si="2"/>
        <v>0</v>
      </c>
    </row>
    <row r="10" spans="1:20" ht="12.75">
      <c r="A10" s="4">
        <v>5</v>
      </c>
      <c r="B10" s="8" t="str">
        <f>IF(Dane!B8="","",Dane!B8)</f>
        <v>Nazwisko Imię</v>
      </c>
      <c r="C10" s="11"/>
      <c r="D10" s="4"/>
      <c r="E10" s="10"/>
      <c r="F10" s="7"/>
      <c r="G10" s="4"/>
      <c r="H10" s="6"/>
      <c r="I10" s="11"/>
      <c r="J10" s="4"/>
      <c r="K10" s="10"/>
      <c r="L10" s="7"/>
      <c r="M10" s="4"/>
      <c r="N10" s="6"/>
      <c r="O10" s="11"/>
      <c r="P10" s="4"/>
      <c r="Q10" s="10"/>
      <c r="R10" s="7">
        <f t="shared" si="0"/>
        <v>0</v>
      </c>
      <c r="S10" s="7">
        <f t="shared" si="1"/>
        <v>0</v>
      </c>
      <c r="T10" s="7">
        <f t="shared" si="2"/>
        <v>0</v>
      </c>
    </row>
    <row r="11" spans="1:20" ht="12.75">
      <c r="A11" s="4">
        <v>6</v>
      </c>
      <c r="B11" s="8" t="str">
        <f>IF(Dane!B9="","",Dane!B9)</f>
        <v>Nazwisko Imię</v>
      </c>
      <c r="C11" s="11"/>
      <c r="D11" s="4"/>
      <c r="E11" s="10"/>
      <c r="F11" s="7"/>
      <c r="G11" s="4"/>
      <c r="H11" s="6"/>
      <c r="I11" s="11"/>
      <c r="J11" s="4"/>
      <c r="K11" s="10"/>
      <c r="L11" s="7"/>
      <c r="M11" s="4"/>
      <c r="N11" s="6"/>
      <c r="O11" s="11"/>
      <c r="P11" s="4"/>
      <c r="Q11" s="10"/>
      <c r="R11" s="7">
        <f t="shared" si="0"/>
        <v>0</v>
      </c>
      <c r="S11" s="7">
        <f t="shared" si="1"/>
        <v>0</v>
      </c>
      <c r="T11" s="7">
        <f t="shared" si="2"/>
        <v>0</v>
      </c>
    </row>
    <row r="12" spans="1:20" ht="12.75">
      <c r="A12" s="4">
        <v>7</v>
      </c>
      <c r="B12" s="8" t="str">
        <f>IF(Dane!B10="","",Dane!B10)</f>
        <v>Nazwisko Imię</v>
      </c>
      <c r="C12" s="11"/>
      <c r="D12" s="4"/>
      <c r="E12" s="10"/>
      <c r="F12" s="7"/>
      <c r="G12" s="4"/>
      <c r="H12" s="6"/>
      <c r="I12" s="11"/>
      <c r="J12" s="4"/>
      <c r="K12" s="10"/>
      <c r="L12" s="7"/>
      <c r="M12" s="4"/>
      <c r="N12" s="6"/>
      <c r="O12" s="11"/>
      <c r="P12" s="4"/>
      <c r="Q12" s="10"/>
      <c r="R12" s="7">
        <f t="shared" si="0"/>
        <v>0</v>
      </c>
      <c r="S12" s="7">
        <f t="shared" si="1"/>
        <v>0</v>
      </c>
      <c r="T12" s="7">
        <f t="shared" si="2"/>
        <v>0</v>
      </c>
    </row>
    <row r="13" spans="1:20" ht="12.75">
      <c r="A13" s="4">
        <v>8</v>
      </c>
      <c r="B13" s="8" t="str">
        <f>IF(Dane!B11="","",Dane!B11)</f>
        <v>Nazwisko Imię</v>
      </c>
      <c r="C13" s="11"/>
      <c r="D13" s="4"/>
      <c r="E13" s="10"/>
      <c r="F13" s="7"/>
      <c r="G13" s="4"/>
      <c r="H13" s="6"/>
      <c r="I13" s="11"/>
      <c r="J13" s="4"/>
      <c r="K13" s="10"/>
      <c r="L13" s="7"/>
      <c r="M13" s="4"/>
      <c r="N13" s="6"/>
      <c r="O13" s="11"/>
      <c r="P13" s="4"/>
      <c r="Q13" s="10"/>
      <c r="R13" s="7">
        <f t="shared" si="0"/>
        <v>0</v>
      </c>
      <c r="S13" s="7">
        <f t="shared" si="1"/>
        <v>0</v>
      </c>
      <c r="T13" s="7">
        <f t="shared" si="2"/>
        <v>0</v>
      </c>
    </row>
    <row r="14" spans="1:20" ht="12.75">
      <c r="A14" s="4">
        <v>9</v>
      </c>
      <c r="B14" s="8" t="str">
        <f>IF(Dane!B12="","",Dane!B12)</f>
        <v>Nazwisko Imię</v>
      </c>
      <c r="C14" s="11"/>
      <c r="D14" s="4"/>
      <c r="E14" s="10"/>
      <c r="F14" s="7"/>
      <c r="G14" s="4"/>
      <c r="H14" s="6"/>
      <c r="I14" s="11"/>
      <c r="J14" s="4"/>
      <c r="K14" s="10"/>
      <c r="L14" s="7"/>
      <c r="M14" s="4"/>
      <c r="N14" s="6"/>
      <c r="O14" s="11"/>
      <c r="P14" s="4"/>
      <c r="Q14" s="10"/>
      <c r="R14" s="7">
        <f t="shared" si="0"/>
        <v>0</v>
      </c>
      <c r="S14" s="7">
        <f t="shared" si="1"/>
        <v>0</v>
      </c>
      <c r="T14" s="7">
        <f t="shared" si="2"/>
        <v>0</v>
      </c>
    </row>
    <row r="15" spans="1:20" ht="12.75">
      <c r="A15" s="4">
        <v>10</v>
      </c>
      <c r="B15" s="8" t="str">
        <f>IF(Dane!B13="","",Dane!B13)</f>
        <v>Nazwisko Imię</v>
      </c>
      <c r="C15" s="11"/>
      <c r="D15" s="4"/>
      <c r="E15" s="10"/>
      <c r="F15" s="7"/>
      <c r="G15" s="4"/>
      <c r="H15" s="6"/>
      <c r="I15" s="11"/>
      <c r="J15" s="4"/>
      <c r="K15" s="10"/>
      <c r="L15" s="7"/>
      <c r="M15" s="4"/>
      <c r="N15" s="6"/>
      <c r="O15" s="11"/>
      <c r="P15" s="4"/>
      <c r="Q15" s="10"/>
      <c r="R15" s="7">
        <f t="shared" si="0"/>
        <v>0</v>
      </c>
      <c r="S15" s="7">
        <f t="shared" si="1"/>
        <v>0</v>
      </c>
      <c r="T15" s="7">
        <f t="shared" si="2"/>
        <v>0</v>
      </c>
    </row>
    <row r="16" spans="1:20" ht="12.75">
      <c r="A16" s="4">
        <v>11</v>
      </c>
      <c r="B16" s="8" t="str">
        <f>IF(Dane!B14="","",Dane!B14)</f>
        <v>Nazwisko Imię</v>
      </c>
      <c r="C16" s="11"/>
      <c r="D16" s="4"/>
      <c r="E16" s="10"/>
      <c r="F16" s="7"/>
      <c r="G16" s="4"/>
      <c r="H16" s="6"/>
      <c r="I16" s="11"/>
      <c r="J16" s="4"/>
      <c r="K16" s="10"/>
      <c r="L16" s="7"/>
      <c r="M16" s="4"/>
      <c r="N16" s="6"/>
      <c r="O16" s="11"/>
      <c r="P16" s="4"/>
      <c r="Q16" s="10"/>
      <c r="R16" s="7">
        <f t="shared" si="0"/>
        <v>0</v>
      </c>
      <c r="S16" s="7">
        <f t="shared" si="1"/>
        <v>0</v>
      </c>
      <c r="T16" s="7">
        <f t="shared" si="2"/>
        <v>0</v>
      </c>
    </row>
    <row r="17" spans="1:20" ht="12.75">
      <c r="A17" s="4">
        <v>12</v>
      </c>
      <c r="B17" s="8" t="str">
        <f>IF(Dane!B15="","",Dane!B15)</f>
        <v>Nazwisko Imię</v>
      </c>
      <c r="C17" s="11"/>
      <c r="D17" s="4"/>
      <c r="E17" s="10"/>
      <c r="F17" s="7"/>
      <c r="G17" s="4"/>
      <c r="H17" s="6"/>
      <c r="I17" s="11"/>
      <c r="J17" s="4"/>
      <c r="K17" s="10"/>
      <c r="L17" s="7"/>
      <c r="M17" s="4"/>
      <c r="N17" s="6"/>
      <c r="O17" s="11"/>
      <c r="P17" s="4"/>
      <c r="Q17" s="10"/>
      <c r="R17" s="7">
        <f t="shared" si="0"/>
        <v>0</v>
      </c>
      <c r="S17" s="7">
        <f t="shared" si="1"/>
        <v>0</v>
      </c>
      <c r="T17" s="7">
        <f t="shared" si="2"/>
        <v>0</v>
      </c>
    </row>
    <row r="18" spans="1:20" ht="12.75">
      <c r="A18" s="4">
        <v>13</v>
      </c>
      <c r="B18" s="8" t="str">
        <f>IF(Dane!B16="","",Dane!B16)</f>
        <v>Nazwisko Imię</v>
      </c>
      <c r="C18" s="11"/>
      <c r="D18" s="4"/>
      <c r="E18" s="10"/>
      <c r="F18" s="7"/>
      <c r="G18" s="4"/>
      <c r="H18" s="6"/>
      <c r="I18" s="11"/>
      <c r="J18" s="4"/>
      <c r="K18" s="10"/>
      <c r="L18" s="7"/>
      <c r="M18" s="4"/>
      <c r="N18" s="6"/>
      <c r="O18" s="11"/>
      <c r="P18" s="4"/>
      <c r="Q18" s="10"/>
      <c r="R18" s="7">
        <f t="shared" si="0"/>
        <v>0</v>
      </c>
      <c r="S18" s="7">
        <f t="shared" si="1"/>
        <v>0</v>
      </c>
      <c r="T18" s="7">
        <f t="shared" si="2"/>
        <v>0</v>
      </c>
    </row>
    <row r="19" spans="1:20" ht="12.75">
      <c r="A19" s="4">
        <v>14</v>
      </c>
      <c r="B19" s="8" t="str">
        <f>IF(Dane!B17="","",Dane!B17)</f>
        <v>Nazwisko Imię</v>
      </c>
      <c r="C19" s="11"/>
      <c r="D19" s="4"/>
      <c r="E19" s="10"/>
      <c r="F19" s="7"/>
      <c r="G19" s="4"/>
      <c r="H19" s="6"/>
      <c r="I19" s="11"/>
      <c r="J19" s="4"/>
      <c r="K19" s="10"/>
      <c r="L19" s="7"/>
      <c r="M19" s="4"/>
      <c r="N19" s="6"/>
      <c r="O19" s="11"/>
      <c r="P19" s="4"/>
      <c r="Q19" s="10"/>
      <c r="R19" s="7">
        <f t="shared" si="0"/>
        <v>0</v>
      </c>
      <c r="S19" s="7">
        <f t="shared" si="1"/>
        <v>0</v>
      </c>
      <c r="T19" s="7">
        <f t="shared" si="2"/>
        <v>0</v>
      </c>
    </row>
    <row r="20" spans="1:20" ht="12.75">
      <c r="A20" s="4">
        <v>15</v>
      </c>
      <c r="B20" s="8" t="str">
        <f>IF(Dane!B18="","",Dane!B18)</f>
        <v>Nazwisko Imię</v>
      </c>
      <c r="C20" s="11"/>
      <c r="D20" s="4"/>
      <c r="E20" s="10"/>
      <c r="F20" s="7"/>
      <c r="G20" s="4"/>
      <c r="H20" s="6"/>
      <c r="I20" s="11"/>
      <c r="J20" s="4"/>
      <c r="K20" s="10"/>
      <c r="L20" s="7"/>
      <c r="M20" s="4"/>
      <c r="N20" s="6"/>
      <c r="O20" s="11"/>
      <c r="P20" s="4"/>
      <c r="Q20" s="10"/>
      <c r="R20" s="7">
        <f t="shared" si="0"/>
        <v>0</v>
      </c>
      <c r="S20" s="7">
        <f t="shared" si="1"/>
        <v>0</v>
      </c>
      <c r="T20" s="7">
        <f t="shared" si="2"/>
        <v>0</v>
      </c>
    </row>
    <row r="21" spans="1:20" ht="12.75">
      <c r="A21" s="4">
        <v>16</v>
      </c>
      <c r="B21" s="8" t="str">
        <f>IF(Dane!B19="","",Dane!B19)</f>
        <v>Nazwisko Imię</v>
      </c>
      <c r="C21" s="11"/>
      <c r="D21" s="4"/>
      <c r="E21" s="10"/>
      <c r="F21" s="7"/>
      <c r="G21" s="4"/>
      <c r="H21" s="6"/>
      <c r="I21" s="11"/>
      <c r="J21" s="4"/>
      <c r="K21" s="10"/>
      <c r="L21" s="7"/>
      <c r="M21" s="4"/>
      <c r="N21" s="6"/>
      <c r="O21" s="11"/>
      <c r="P21" s="4"/>
      <c r="Q21" s="10"/>
      <c r="R21" s="7">
        <f t="shared" si="0"/>
        <v>0</v>
      </c>
      <c r="S21" s="7">
        <f t="shared" si="1"/>
        <v>0</v>
      </c>
      <c r="T21" s="7">
        <f t="shared" si="2"/>
        <v>0</v>
      </c>
    </row>
    <row r="22" spans="1:20" ht="12.75">
      <c r="A22" s="4">
        <v>17</v>
      </c>
      <c r="B22" s="8" t="str">
        <f>IF(Dane!B20="","",Dane!B20)</f>
        <v>Nazwisko Imię</v>
      </c>
      <c r="C22" s="11"/>
      <c r="D22" s="4"/>
      <c r="E22" s="10"/>
      <c r="F22" s="7"/>
      <c r="G22" s="4"/>
      <c r="H22" s="6"/>
      <c r="I22" s="11"/>
      <c r="J22" s="4"/>
      <c r="K22" s="10"/>
      <c r="L22" s="7"/>
      <c r="M22" s="4"/>
      <c r="N22" s="6"/>
      <c r="O22" s="11"/>
      <c r="P22" s="4"/>
      <c r="Q22" s="10"/>
      <c r="R22" s="7">
        <f t="shared" si="0"/>
        <v>0</v>
      </c>
      <c r="S22" s="7">
        <f t="shared" si="1"/>
        <v>0</v>
      </c>
      <c r="T22" s="7">
        <f t="shared" si="2"/>
        <v>0</v>
      </c>
    </row>
    <row r="23" spans="1:20" ht="12.75">
      <c r="A23" s="4">
        <v>18</v>
      </c>
      <c r="B23" s="8" t="str">
        <f>IF(Dane!B21="","",Dane!B21)</f>
        <v>Nazwisko Imię</v>
      </c>
      <c r="C23" s="11"/>
      <c r="D23" s="4"/>
      <c r="E23" s="10"/>
      <c r="F23" s="7"/>
      <c r="G23" s="4"/>
      <c r="H23" s="6"/>
      <c r="I23" s="11"/>
      <c r="J23" s="4"/>
      <c r="K23" s="10"/>
      <c r="L23" s="7"/>
      <c r="M23" s="4"/>
      <c r="N23" s="6"/>
      <c r="O23" s="11"/>
      <c r="P23" s="4"/>
      <c r="Q23" s="10"/>
      <c r="R23" s="7">
        <f t="shared" si="0"/>
        <v>0</v>
      </c>
      <c r="S23" s="7">
        <f t="shared" si="1"/>
        <v>0</v>
      </c>
      <c r="T23" s="7">
        <f t="shared" si="2"/>
        <v>0</v>
      </c>
    </row>
    <row r="24" spans="1:20" ht="12.75">
      <c r="A24" s="4">
        <v>19</v>
      </c>
      <c r="B24" s="8" t="str">
        <f>IF(Dane!B22="","",Dane!B22)</f>
        <v>Nazwisko Imię</v>
      </c>
      <c r="C24" s="11"/>
      <c r="D24" s="4"/>
      <c r="E24" s="10"/>
      <c r="F24" s="7"/>
      <c r="G24" s="4"/>
      <c r="H24" s="6"/>
      <c r="I24" s="11"/>
      <c r="J24" s="4"/>
      <c r="K24" s="10"/>
      <c r="L24" s="7"/>
      <c r="M24" s="4"/>
      <c r="N24" s="6"/>
      <c r="O24" s="11"/>
      <c r="P24" s="4"/>
      <c r="Q24" s="10"/>
      <c r="R24" s="7">
        <f t="shared" si="0"/>
        <v>0</v>
      </c>
      <c r="S24" s="7">
        <f t="shared" si="1"/>
        <v>0</v>
      </c>
      <c r="T24" s="7">
        <f t="shared" si="2"/>
        <v>0</v>
      </c>
    </row>
    <row r="25" spans="1:20" ht="12.75">
      <c r="A25" s="4">
        <v>20</v>
      </c>
      <c r="B25" s="8" t="str">
        <f>IF(Dane!B23="","",Dane!B23)</f>
        <v>Nazwisko Imię</v>
      </c>
      <c r="C25" s="11"/>
      <c r="D25" s="4"/>
      <c r="E25" s="10"/>
      <c r="F25" s="7"/>
      <c r="G25" s="4"/>
      <c r="H25" s="6"/>
      <c r="I25" s="11"/>
      <c r="J25" s="4"/>
      <c r="K25" s="10"/>
      <c r="L25" s="7"/>
      <c r="M25" s="4"/>
      <c r="N25" s="6"/>
      <c r="O25" s="11"/>
      <c r="P25" s="4"/>
      <c r="Q25" s="10"/>
      <c r="R25" s="7">
        <f t="shared" si="0"/>
        <v>0</v>
      </c>
      <c r="S25" s="7">
        <f t="shared" si="1"/>
        <v>0</v>
      </c>
      <c r="T25" s="7">
        <f t="shared" si="2"/>
        <v>0</v>
      </c>
    </row>
    <row r="26" spans="1:20" ht="12.75">
      <c r="A26" s="4">
        <v>21</v>
      </c>
      <c r="B26" s="8" t="str">
        <f>IF(Dane!B24="","",Dane!B24)</f>
        <v>Nazwisko Imię</v>
      </c>
      <c r="C26" s="11"/>
      <c r="D26" s="4"/>
      <c r="E26" s="10"/>
      <c r="F26" s="7"/>
      <c r="G26" s="4"/>
      <c r="H26" s="6"/>
      <c r="I26" s="11"/>
      <c r="J26" s="4"/>
      <c r="K26" s="10"/>
      <c r="L26" s="7"/>
      <c r="M26" s="4"/>
      <c r="N26" s="6"/>
      <c r="O26" s="11"/>
      <c r="P26" s="4"/>
      <c r="Q26" s="10"/>
      <c r="R26" s="7">
        <f t="shared" si="0"/>
        <v>0</v>
      </c>
      <c r="S26" s="7">
        <f t="shared" si="1"/>
        <v>0</v>
      </c>
      <c r="T26" s="7">
        <f t="shared" si="2"/>
        <v>0</v>
      </c>
    </row>
    <row r="27" spans="1:20" ht="12.75">
      <c r="A27" s="4">
        <v>22</v>
      </c>
      <c r="B27" s="8" t="str">
        <f>IF(Dane!B25="","",Dane!B25)</f>
        <v>Nazwisko Imię</v>
      </c>
      <c r="C27" s="11"/>
      <c r="D27" s="4"/>
      <c r="E27" s="10"/>
      <c r="F27" s="7"/>
      <c r="G27" s="4"/>
      <c r="H27" s="6"/>
      <c r="I27" s="11"/>
      <c r="J27" s="4"/>
      <c r="K27" s="10"/>
      <c r="L27" s="7"/>
      <c r="M27" s="4"/>
      <c r="N27" s="6"/>
      <c r="O27" s="11"/>
      <c r="P27" s="4"/>
      <c r="Q27" s="10"/>
      <c r="R27" s="7">
        <f t="shared" si="0"/>
        <v>0</v>
      </c>
      <c r="S27" s="7">
        <f t="shared" si="1"/>
        <v>0</v>
      </c>
      <c r="T27" s="7">
        <f t="shared" si="2"/>
        <v>0</v>
      </c>
    </row>
    <row r="28" spans="1:20" ht="12.75">
      <c r="A28" s="4">
        <v>23</v>
      </c>
      <c r="B28" s="8" t="str">
        <f>IF(Dane!B26="","",Dane!B26)</f>
        <v>Nazwisko Imię</v>
      </c>
      <c r="C28" s="11"/>
      <c r="D28" s="4"/>
      <c r="E28" s="10"/>
      <c r="F28" s="7"/>
      <c r="G28" s="4"/>
      <c r="H28" s="6"/>
      <c r="I28" s="11"/>
      <c r="J28" s="4"/>
      <c r="K28" s="10"/>
      <c r="L28" s="7"/>
      <c r="M28" s="4"/>
      <c r="N28" s="6"/>
      <c r="O28" s="11"/>
      <c r="P28" s="4"/>
      <c r="Q28" s="10"/>
      <c r="R28" s="7">
        <f t="shared" si="0"/>
        <v>0</v>
      </c>
      <c r="S28" s="7">
        <f t="shared" si="1"/>
        <v>0</v>
      </c>
      <c r="T28" s="7">
        <f t="shared" si="2"/>
        <v>0</v>
      </c>
    </row>
    <row r="29" spans="1:20" ht="12.75">
      <c r="A29" s="4">
        <v>24</v>
      </c>
      <c r="B29" s="8" t="str">
        <f>IF(Dane!B27="","",Dane!B27)</f>
        <v>Nazwisko Imię</v>
      </c>
      <c r="C29" s="11"/>
      <c r="D29" s="4"/>
      <c r="E29" s="10"/>
      <c r="F29" s="7"/>
      <c r="G29" s="4"/>
      <c r="H29" s="6"/>
      <c r="I29" s="11"/>
      <c r="J29" s="4"/>
      <c r="K29" s="10"/>
      <c r="L29" s="7"/>
      <c r="M29" s="4"/>
      <c r="N29" s="6"/>
      <c r="O29" s="11"/>
      <c r="P29" s="4"/>
      <c r="Q29" s="10"/>
      <c r="R29" s="7">
        <f t="shared" si="0"/>
        <v>0</v>
      </c>
      <c r="S29" s="7">
        <f t="shared" si="1"/>
        <v>0</v>
      </c>
      <c r="T29" s="7">
        <f t="shared" si="2"/>
        <v>0</v>
      </c>
    </row>
    <row r="30" spans="1:20" ht="12.75">
      <c r="A30" s="4">
        <v>25</v>
      </c>
      <c r="B30" s="8">
        <f>IF(Dane!B28="","",Dane!B28)</f>
      </c>
      <c r="C30" s="11"/>
      <c r="D30" s="4"/>
      <c r="E30" s="10"/>
      <c r="F30" s="7"/>
      <c r="G30" s="4"/>
      <c r="H30" s="6"/>
      <c r="I30" s="11"/>
      <c r="J30" s="4"/>
      <c r="K30" s="10"/>
      <c r="L30" s="7"/>
      <c r="M30" s="4"/>
      <c r="N30" s="6"/>
      <c r="O30" s="11"/>
      <c r="P30" s="4"/>
      <c r="Q30" s="10"/>
      <c r="R30" s="7">
        <f aca="true" t="shared" si="3" ref="R30:R36">C30+F30+I30+L30+O30</f>
        <v>0</v>
      </c>
      <c r="S30" s="7">
        <f aca="true" t="shared" si="4" ref="S30:S36">D30+G30+J30+M30+P30</f>
        <v>0</v>
      </c>
      <c r="T30" s="7">
        <f aca="true" t="shared" si="5" ref="T30:T36">E30+H30+K30+N30+Q30</f>
        <v>0</v>
      </c>
    </row>
    <row r="31" spans="1:20" ht="12.75">
      <c r="A31" s="4">
        <v>26</v>
      </c>
      <c r="B31" s="8">
        <f>IF(Dane!B29="","",Dane!B29)</f>
      </c>
      <c r="C31" s="11"/>
      <c r="D31" s="4"/>
      <c r="E31" s="10"/>
      <c r="F31" s="7"/>
      <c r="G31" s="4"/>
      <c r="H31" s="6"/>
      <c r="I31" s="11"/>
      <c r="J31" s="4"/>
      <c r="K31" s="10"/>
      <c r="L31" s="7"/>
      <c r="M31" s="4"/>
      <c r="N31" s="6"/>
      <c r="O31" s="11"/>
      <c r="P31" s="4"/>
      <c r="Q31" s="10"/>
      <c r="R31" s="7">
        <f t="shared" si="3"/>
        <v>0</v>
      </c>
      <c r="S31" s="7">
        <f t="shared" si="4"/>
        <v>0</v>
      </c>
      <c r="T31" s="7">
        <f t="shared" si="5"/>
        <v>0</v>
      </c>
    </row>
    <row r="32" spans="1:20" ht="12.75">
      <c r="A32" s="4">
        <v>27</v>
      </c>
      <c r="B32" s="8">
        <f>IF(Dane!B30="","",Dane!B30)</f>
      </c>
      <c r="C32" s="11"/>
      <c r="D32" s="4"/>
      <c r="E32" s="10"/>
      <c r="F32" s="7"/>
      <c r="G32" s="4"/>
      <c r="H32" s="6"/>
      <c r="I32" s="11"/>
      <c r="J32" s="4"/>
      <c r="K32" s="10"/>
      <c r="L32" s="7"/>
      <c r="M32" s="4"/>
      <c r="N32" s="6"/>
      <c r="O32" s="11"/>
      <c r="P32" s="4"/>
      <c r="Q32" s="10"/>
      <c r="R32" s="7">
        <f t="shared" si="3"/>
        <v>0</v>
      </c>
      <c r="S32" s="7">
        <f t="shared" si="4"/>
        <v>0</v>
      </c>
      <c r="T32" s="7">
        <f t="shared" si="5"/>
        <v>0</v>
      </c>
    </row>
    <row r="33" spans="1:20" ht="12.75">
      <c r="A33" s="4">
        <v>28</v>
      </c>
      <c r="B33" s="8">
        <f>IF(Dane!B31="","",Dane!B31)</f>
      </c>
      <c r="C33" s="11"/>
      <c r="D33" s="4"/>
      <c r="E33" s="10"/>
      <c r="F33" s="7"/>
      <c r="G33" s="4"/>
      <c r="H33" s="6"/>
      <c r="I33" s="11"/>
      <c r="J33" s="4"/>
      <c r="K33" s="10"/>
      <c r="L33" s="7"/>
      <c r="M33" s="4"/>
      <c r="N33" s="6"/>
      <c r="O33" s="11"/>
      <c r="P33" s="4"/>
      <c r="Q33" s="10"/>
      <c r="R33" s="7">
        <f t="shared" si="3"/>
        <v>0</v>
      </c>
      <c r="S33" s="7">
        <f t="shared" si="4"/>
        <v>0</v>
      </c>
      <c r="T33" s="7">
        <f t="shared" si="5"/>
        <v>0</v>
      </c>
    </row>
    <row r="34" spans="1:20" ht="12.75">
      <c r="A34" s="4">
        <v>29</v>
      </c>
      <c r="B34" s="8">
        <f>IF(Dane!B32="","",Dane!B32)</f>
      </c>
      <c r="C34" s="11"/>
      <c r="D34" s="4"/>
      <c r="E34" s="10"/>
      <c r="F34" s="7"/>
      <c r="G34" s="4"/>
      <c r="H34" s="6"/>
      <c r="I34" s="11"/>
      <c r="J34" s="4"/>
      <c r="K34" s="10"/>
      <c r="L34" s="7"/>
      <c r="M34" s="4"/>
      <c r="N34" s="6"/>
      <c r="O34" s="11"/>
      <c r="P34" s="4"/>
      <c r="Q34" s="10"/>
      <c r="R34" s="7">
        <f t="shared" si="3"/>
        <v>0</v>
      </c>
      <c r="S34" s="7">
        <f t="shared" si="4"/>
        <v>0</v>
      </c>
      <c r="T34" s="7">
        <f t="shared" si="5"/>
        <v>0</v>
      </c>
    </row>
    <row r="35" spans="1:20" ht="12.75">
      <c r="A35" s="4">
        <v>30</v>
      </c>
      <c r="B35" s="8">
        <f>IF(Dane!B33="","",Dane!B33)</f>
      </c>
      <c r="C35" s="11"/>
      <c r="D35" s="4"/>
      <c r="E35" s="10"/>
      <c r="F35" s="7"/>
      <c r="G35" s="4"/>
      <c r="H35" s="6"/>
      <c r="I35" s="11"/>
      <c r="J35" s="4"/>
      <c r="K35" s="10"/>
      <c r="L35" s="7"/>
      <c r="M35" s="4"/>
      <c r="N35" s="6"/>
      <c r="O35" s="11"/>
      <c r="P35" s="4"/>
      <c r="Q35" s="10"/>
      <c r="R35" s="7">
        <f t="shared" si="3"/>
        <v>0</v>
      </c>
      <c r="S35" s="7">
        <f t="shared" si="4"/>
        <v>0</v>
      </c>
      <c r="T35" s="7">
        <f t="shared" si="5"/>
        <v>0</v>
      </c>
    </row>
    <row r="36" spans="1:20" ht="12.75">
      <c r="A36" s="4">
        <v>31</v>
      </c>
      <c r="B36" s="8">
        <f>IF(Dane!B34="","",Dane!B34)</f>
      </c>
      <c r="C36" s="11"/>
      <c r="D36" s="4"/>
      <c r="E36" s="10"/>
      <c r="F36" s="7"/>
      <c r="G36" s="4"/>
      <c r="H36" s="6"/>
      <c r="I36" s="11"/>
      <c r="J36" s="4"/>
      <c r="K36" s="10"/>
      <c r="L36" s="7"/>
      <c r="M36" s="4"/>
      <c r="N36" s="6"/>
      <c r="O36" s="11"/>
      <c r="P36" s="4"/>
      <c r="Q36" s="10"/>
      <c r="R36" s="7">
        <f t="shared" si="3"/>
        <v>0</v>
      </c>
      <c r="S36" s="7">
        <f t="shared" si="4"/>
        <v>0</v>
      </c>
      <c r="T36" s="7">
        <f t="shared" si="5"/>
        <v>0</v>
      </c>
    </row>
    <row r="37" spans="1:20" ht="12.75">
      <c r="A37" s="4">
        <v>32</v>
      </c>
      <c r="B37" s="8">
        <f>IF(Dane!B35="","",Dane!B35)</f>
      </c>
      <c r="C37" s="11"/>
      <c r="D37" s="4"/>
      <c r="E37" s="10"/>
      <c r="F37" s="7"/>
      <c r="G37" s="4"/>
      <c r="H37" s="6"/>
      <c r="I37" s="11"/>
      <c r="J37" s="4"/>
      <c r="K37" s="10"/>
      <c r="L37" s="7"/>
      <c r="M37" s="4"/>
      <c r="N37" s="6"/>
      <c r="O37" s="11"/>
      <c r="P37" s="4"/>
      <c r="Q37" s="10"/>
      <c r="R37" s="7">
        <f t="shared" si="0"/>
        <v>0</v>
      </c>
      <c r="S37" s="7">
        <f t="shared" si="1"/>
        <v>0</v>
      </c>
      <c r="T37" s="7">
        <f t="shared" si="2"/>
        <v>0</v>
      </c>
    </row>
    <row r="38" spans="1:20" ht="12.75">
      <c r="A38" s="4">
        <v>33</v>
      </c>
      <c r="B38" s="8">
        <f>IF(Dane!B36="","",Dane!B36)</f>
      </c>
      <c r="C38" s="11"/>
      <c r="D38" s="4"/>
      <c r="E38" s="10"/>
      <c r="F38" s="7"/>
      <c r="G38" s="4"/>
      <c r="H38" s="6"/>
      <c r="I38" s="11"/>
      <c r="J38" s="4"/>
      <c r="K38" s="10"/>
      <c r="L38" s="7"/>
      <c r="M38" s="4"/>
      <c r="N38" s="6"/>
      <c r="O38" s="11"/>
      <c r="P38" s="4"/>
      <c r="Q38" s="10"/>
      <c r="R38" s="7">
        <f t="shared" si="0"/>
        <v>0</v>
      </c>
      <c r="S38" s="7">
        <f t="shared" si="1"/>
        <v>0</v>
      </c>
      <c r="T38" s="7">
        <f t="shared" si="2"/>
        <v>0</v>
      </c>
    </row>
    <row r="39" spans="1:20" ht="12.75">
      <c r="A39" s="4">
        <v>34</v>
      </c>
      <c r="B39" s="8">
        <f>IF(Dane!B37="","",Dane!B37)</f>
      </c>
      <c r="C39" s="11"/>
      <c r="D39" s="4"/>
      <c r="E39" s="10"/>
      <c r="F39" s="7"/>
      <c r="G39" s="4"/>
      <c r="H39" s="6"/>
      <c r="I39" s="11"/>
      <c r="J39" s="4"/>
      <c r="K39" s="10"/>
      <c r="L39" s="7"/>
      <c r="M39" s="4"/>
      <c r="N39" s="6"/>
      <c r="O39" s="11"/>
      <c r="P39" s="4"/>
      <c r="Q39" s="10"/>
      <c r="R39" s="7">
        <f t="shared" si="0"/>
        <v>0</v>
      </c>
      <c r="S39" s="7">
        <f t="shared" si="1"/>
        <v>0</v>
      </c>
      <c r="T39" s="7">
        <f t="shared" si="2"/>
        <v>0</v>
      </c>
    </row>
    <row r="40" spans="1:20" ht="12.75">
      <c r="A40" s="4">
        <v>35</v>
      </c>
      <c r="B40" s="8">
        <f>IF(Dane!B38="","",Dane!B38)</f>
      </c>
      <c r="C40" s="11"/>
      <c r="D40" s="4"/>
      <c r="E40" s="10"/>
      <c r="F40" s="7"/>
      <c r="G40" s="4"/>
      <c r="H40" s="6"/>
      <c r="I40" s="11"/>
      <c r="J40" s="4"/>
      <c r="K40" s="10"/>
      <c r="L40" s="7"/>
      <c r="M40" s="4"/>
      <c r="N40" s="6"/>
      <c r="O40" s="11"/>
      <c r="P40" s="4"/>
      <c r="Q40" s="10"/>
      <c r="R40" s="7">
        <f aca="true" t="shared" si="6" ref="R40:T44">C40+F40+I40+L40+O40</f>
        <v>0</v>
      </c>
      <c r="S40" s="7">
        <f t="shared" si="6"/>
        <v>0</v>
      </c>
      <c r="T40" s="7">
        <f t="shared" si="6"/>
        <v>0</v>
      </c>
    </row>
    <row r="41" spans="1:20" ht="12.75">
      <c r="A41" s="4">
        <v>36</v>
      </c>
      <c r="B41" s="8">
        <f>IF(Dane!B39="","",Dane!B39)</f>
      </c>
      <c r="C41" s="11"/>
      <c r="D41" s="4"/>
      <c r="E41" s="10"/>
      <c r="F41" s="7"/>
      <c r="G41" s="4"/>
      <c r="H41" s="6"/>
      <c r="I41" s="11"/>
      <c r="J41" s="4"/>
      <c r="K41" s="10"/>
      <c r="L41" s="7"/>
      <c r="M41" s="4"/>
      <c r="N41" s="6"/>
      <c r="O41" s="11"/>
      <c r="P41" s="4"/>
      <c r="Q41" s="10"/>
      <c r="R41" s="7">
        <f t="shared" si="6"/>
        <v>0</v>
      </c>
      <c r="S41" s="7">
        <f t="shared" si="6"/>
        <v>0</v>
      </c>
      <c r="T41" s="7">
        <f t="shared" si="6"/>
        <v>0</v>
      </c>
    </row>
    <row r="42" spans="1:20" ht="12.75">
      <c r="A42" s="4">
        <v>37</v>
      </c>
      <c r="B42" s="8">
        <f>IF(Dane!B40="","",Dane!B40)</f>
      </c>
      <c r="C42" s="11"/>
      <c r="D42" s="4"/>
      <c r="E42" s="10"/>
      <c r="F42" s="7"/>
      <c r="G42" s="4"/>
      <c r="H42" s="6"/>
      <c r="I42" s="11"/>
      <c r="J42" s="4"/>
      <c r="K42" s="10"/>
      <c r="L42" s="7"/>
      <c r="M42" s="4"/>
      <c r="N42" s="6"/>
      <c r="O42" s="11"/>
      <c r="P42" s="4"/>
      <c r="Q42" s="10"/>
      <c r="R42" s="7">
        <f t="shared" si="6"/>
        <v>0</v>
      </c>
      <c r="S42" s="7">
        <f t="shared" si="6"/>
        <v>0</v>
      </c>
      <c r="T42" s="7">
        <f t="shared" si="6"/>
        <v>0</v>
      </c>
    </row>
    <row r="43" spans="1:20" ht="12.75">
      <c r="A43" s="4">
        <v>38</v>
      </c>
      <c r="B43" s="8">
        <f>IF(Dane!B41="","",Dane!B41)</f>
      </c>
      <c r="C43" s="11"/>
      <c r="D43" s="4"/>
      <c r="E43" s="10"/>
      <c r="F43" s="7"/>
      <c r="G43" s="4"/>
      <c r="H43" s="6"/>
      <c r="I43" s="11"/>
      <c r="J43" s="4"/>
      <c r="K43" s="10"/>
      <c r="L43" s="7"/>
      <c r="M43" s="4"/>
      <c r="N43" s="6"/>
      <c r="O43" s="11"/>
      <c r="P43" s="4"/>
      <c r="Q43" s="10"/>
      <c r="R43" s="7">
        <f t="shared" si="6"/>
        <v>0</v>
      </c>
      <c r="S43" s="7">
        <f t="shared" si="6"/>
        <v>0</v>
      </c>
      <c r="T43" s="7">
        <f t="shared" si="6"/>
        <v>0</v>
      </c>
    </row>
    <row r="44" spans="1:20" ht="12.75">
      <c r="A44" s="5"/>
      <c r="B44" s="6" t="s">
        <v>10</v>
      </c>
      <c r="C44" s="11">
        <f aca="true" t="shared" si="7" ref="C44:Q44">SUM(C6:C35)</f>
        <v>0</v>
      </c>
      <c r="D44" s="4">
        <f t="shared" si="7"/>
        <v>0</v>
      </c>
      <c r="E44" s="10">
        <f t="shared" si="7"/>
        <v>0</v>
      </c>
      <c r="F44" s="11">
        <f t="shared" si="7"/>
        <v>0</v>
      </c>
      <c r="G44" s="4">
        <f t="shared" si="7"/>
        <v>0</v>
      </c>
      <c r="H44" s="10">
        <f t="shared" si="7"/>
        <v>0</v>
      </c>
      <c r="I44" s="11">
        <f t="shared" si="7"/>
        <v>0</v>
      </c>
      <c r="J44" s="4">
        <f t="shared" si="7"/>
        <v>0</v>
      </c>
      <c r="K44" s="10">
        <f t="shared" si="7"/>
        <v>0</v>
      </c>
      <c r="L44" s="11">
        <f t="shared" si="7"/>
        <v>0</v>
      </c>
      <c r="M44" s="4">
        <f t="shared" si="7"/>
        <v>0</v>
      </c>
      <c r="N44" s="10">
        <f t="shared" si="7"/>
        <v>0</v>
      </c>
      <c r="O44" s="11">
        <f t="shared" si="7"/>
        <v>0</v>
      </c>
      <c r="P44" s="4">
        <f t="shared" si="7"/>
        <v>0</v>
      </c>
      <c r="Q44" s="10">
        <f t="shared" si="7"/>
        <v>0</v>
      </c>
      <c r="R44" s="7">
        <f t="shared" si="6"/>
        <v>0</v>
      </c>
      <c r="S44" s="4">
        <f t="shared" si="6"/>
        <v>0</v>
      </c>
      <c r="T44" s="4">
        <f t="shared" si="6"/>
        <v>0</v>
      </c>
    </row>
    <row r="45" spans="3:20" ht="12.75">
      <c r="C45" s="2">
        <f>C44+'tyg język'!C42</f>
        <v>0</v>
      </c>
      <c r="D45" s="2">
        <f>D44+'tyg język'!D42</f>
        <v>0</v>
      </c>
      <c r="E45" s="2">
        <f>E44+'tyg język'!E42</f>
        <v>0</v>
      </c>
      <c r="F45" s="2">
        <f>F44+'tyg język'!F42</f>
        <v>0</v>
      </c>
      <c r="G45" s="2">
        <f>G44+'tyg język'!G42</f>
        <v>0</v>
      </c>
      <c r="H45" s="2">
        <f>H44+'tyg język'!H42</f>
        <v>0</v>
      </c>
      <c r="I45" s="2">
        <f>I44+'tyg język'!I42</f>
        <v>0</v>
      </c>
      <c r="J45" s="2">
        <f>J44+'tyg język'!J42</f>
        <v>0</v>
      </c>
      <c r="K45" s="2">
        <f>K44+'tyg język'!K42</f>
        <v>0</v>
      </c>
      <c r="L45" s="2">
        <f>L44+'tyg język'!L42</f>
        <v>0</v>
      </c>
      <c r="M45" s="2">
        <f>M44+'tyg język'!M42</f>
        <v>0</v>
      </c>
      <c r="N45" s="2">
        <f>N44+'tyg język'!N42</f>
        <v>0</v>
      </c>
      <c r="O45" s="2">
        <f>O44+'tyg język'!O42</f>
        <v>0</v>
      </c>
      <c r="P45" s="2">
        <f>P44+'tyg język'!P42</f>
        <v>0</v>
      </c>
      <c r="Q45" s="2">
        <f>Q44+'tyg język'!Q42</f>
        <v>0</v>
      </c>
      <c r="R45" s="2">
        <f>R44+'tyg język'!R42</f>
        <v>0</v>
      </c>
      <c r="S45" s="2">
        <f>S44+'tyg język'!S42</f>
        <v>0</v>
      </c>
      <c r="T45" s="2">
        <f>T44+'tyg język'!T42</f>
        <v>0</v>
      </c>
    </row>
    <row r="46" spans="3:20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ht="12.75">
      <c r="B47" s="1" t="s">
        <v>56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>
        <f>SUM(C47:Q47)</f>
        <v>0</v>
      </c>
      <c r="S47" s="210"/>
      <c r="T47" s="210"/>
    </row>
    <row r="48" spans="2:20" ht="12.75">
      <c r="B48" s="1" t="s">
        <v>55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>
        <f>SUM(C48:Q48)</f>
        <v>0</v>
      </c>
      <c r="S48" s="218"/>
      <c r="T48" s="218"/>
    </row>
    <row r="49" spans="1:20" ht="12.75">
      <c r="A49" s="216" t="s">
        <v>0</v>
      </c>
      <c r="B49" s="217" t="s">
        <v>1</v>
      </c>
      <c r="C49" s="211">
        <v>1</v>
      </c>
      <c r="D49" s="212"/>
      <c r="E49" s="213"/>
      <c r="F49" s="214">
        <v>2</v>
      </c>
      <c r="G49" s="212"/>
      <c r="H49" s="215"/>
      <c r="I49" s="211">
        <v>3</v>
      </c>
      <c r="J49" s="212"/>
      <c r="K49" s="213"/>
      <c r="L49" s="214">
        <v>4</v>
      </c>
      <c r="M49" s="212"/>
      <c r="N49" s="215"/>
      <c r="O49" s="211">
        <v>5</v>
      </c>
      <c r="P49" s="212"/>
      <c r="Q49" s="213"/>
      <c r="R49" s="211" t="s">
        <v>29</v>
      </c>
      <c r="S49" s="212"/>
      <c r="T49" s="212"/>
    </row>
    <row r="50" spans="1:20" ht="12.75">
      <c r="A50" s="216"/>
      <c r="B50" s="217"/>
      <c r="C50" s="11" t="s">
        <v>7</v>
      </c>
      <c r="D50" s="4" t="s">
        <v>8</v>
      </c>
      <c r="E50" s="10" t="s">
        <v>9</v>
      </c>
      <c r="F50" s="11" t="s">
        <v>7</v>
      </c>
      <c r="G50" s="4" t="s">
        <v>8</v>
      </c>
      <c r="H50" s="10" t="s">
        <v>9</v>
      </c>
      <c r="I50" s="11" t="s">
        <v>7</v>
      </c>
      <c r="J50" s="4" t="s">
        <v>8</v>
      </c>
      <c r="K50" s="10" t="s">
        <v>9</v>
      </c>
      <c r="L50" s="11" t="s">
        <v>7</v>
      </c>
      <c r="M50" s="4" t="s">
        <v>8</v>
      </c>
      <c r="N50" s="10" t="s">
        <v>9</v>
      </c>
      <c r="O50" s="11" t="s">
        <v>7</v>
      </c>
      <c r="P50" s="4" t="s">
        <v>8</v>
      </c>
      <c r="Q50" s="10" t="s">
        <v>9</v>
      </c>
      <c r="R50" s="7" t="s">
        <v>7</v>
      </c>
      <c r="S50" s="6" t="s">
        <v>8</v>
      </c>
      <c r="T50" s="11" t="s">
        <v>9</v>
      </c>
    </row>
    <row r="51" spans="1:20" ht="12.75">
      <c r="A51" s="4">
        <v>1</v>
      </c>
      <c r="B51" s="8" t="str">
        <f>IF(Dane!B4="","",Dane!B4)</f>
        <v>Nazwisko Imię</v>
      </c>
      <c r="C51" s="11"/>
      <c r="D51" s="4"/>
      <c r="E51" s="10"/>
      <c r="F51" s="7"/>
      <c r="G51" s="4"/>
      <c r="H51" s="6"/>
      <c r="I51" s="11"/>
      <c r="J51" s="4"/>
      <c r="K51" s="10"/>
      <c r="L51" s="7"/>
      <c r="M51" s="4"/>
      <c r="N51" s="6"/>
      <c r="O51" s="11"/>
      <c r="P51" s="4"/>
      <c r="Q51" s="10"/>
      <c r="R51" s="7">
        <f>C51+F51+I51+L51+O51</f>
        <v>0</v>
      </c>
      <c r="S51" s="7">
        <f>D51+G51+J51+M51+P51</f>
        <v>0</v>
      </c>
      <c r="T51" s="7">
        <f>E51+H51+K51+N51+Q51</f>
        <v>0</v>
      </c>
    </row>
    <row r="52" spans="1:20" ht="12.75">
      <c r="A52" s="4">
        <v>2</v>
      </c>
      <c r="B52" s="8" t="str">
        <f>IF(Dane!B5="","",Dane!B5)</f>
        <v>Nazwisko Imię</v>
      </c>
      <c r="C52" s="11"/>
      <c r="D52" s="4"/>
      <c r="E52" s="10"/>
      <c r="F52" s="7"/>
      <c r="G52" s="4"/>
      <c r="H52" s="6"/>
      <c r="I52" s="11"/>
      <c r="J52" s="4"/>
      <c r="K52" s="10"/>
      <c r="L52" s="7"/>
      <c r="M52" s="4"/>
      <c r="N52" s="6"/>
      <c r="O52" s="11"/>
      <c r="P52" s="4"/>
      <c r="Q52" s="10"/>
      <c r="R52" s="7">
        <f aca="true" t="shared" si="8" ref="R52:R84">C52+F52+I52+L52+O52</f>
        <v>0</v>
      </c>
      <c r="S52" s="7">
        <f aca="true" t="shared" si="9" ref="S52:S85">D52+G52+J52+M52+P52</f>
        <v>0</v>
      </c>
      <c r="T52" s="7">
        <f aca="true" t="shared" si="10" ref="T52:T85">E52+H52+K52+N52+Q52</f>
        <v>0</v>
      </c>
    </row>
    <row r="53" spans="1:20" ht="12.75">
      <c r="A53" s="4">
        <v>3</v>
      </c>
      <c r="B53" s="8" t="str">
        <f>IF(Dane!B6="","",Dane!B6)</f>
        <v>Nazwisko Imię</v>
      </c>
      <c r="C53" s="11"/>
      <c r="D53" s="4"/>
      <c r="E53" s="10"/>
      <c r="F53" s="7"/>
      <c r="G53" s="4"/>
      <c r="H53" s="6"/>
      <c r="I53" s="11"/>
      <c r="J53" s="4"/>
      <c r="K53" s="10"/>
      <c r="L53" s="7"/>
      <c r="M53" s="4"/>
      <c r="N53" s="6"/>
      <c r="O53" s="11"/>
      <c r="P53" s="4"/>
      <c r="Q53" s="10"/>
      <c r="R53" s="7">
        <f t="shared" si="8"/>
        <v>0</v>
      </c>
      <c r="S53" s="7">
        <f t="shared" si="9"/>
        <v>0</v>
      </c>
      <c r="T53" s="7">
        <f t="shared" si="10"/>
        <v>0</v>
      </c>
    </row>
    <row r="54" spans="1:20" ht="12.75">
      <c r="A54" s="4">
        <v>4</v>
      </c>
      <c r="B54" s="8" t="str">
        <f>IF(Dane!B7="","",Dane!B7)</f>
        <v>Nazwisko Imię</v>
      </c>
      <c r="C54" s="11"/>
      <c r="D54" s="4"/>
      <c r="E54" s="10"/>
      <c r="F54" s="7"/>
      <c r="G54" s="4"/>
      <c r="H54" s="6"/>
      <c r="I54" s="11"/>
      <c r="J54" s="4"/>
      <c r="K54" s="10"/>
      <c r="L54" s="7"/>
      <c r="M54" s="4"/>
      <c r="N54" s="6"/>
      <c r="O54" s="11"/>
      <c r="P54" s="4"/>
      <c r="Q54" s="10"/>
      <c r="R54" s="7">
        <f t="shared" si="8"/>
        <v>0</v>
      </c>
      <c r="S54" s="7">
        <f t="shared" si="9"/>
        <v>0</v>
      </c>
      <c r="T54" s="7">
        <f t="shared" si="10"/>
        <v>0</v>
      </c>
    </row>
    <row r="55" spans="1:20" ht="12.75">
      <c r="A55" s="4">
        <v>5</v>
      </c>
      <c r="B55" s="8" t="str">
        <f>IF(Dane!B8="","",Dane!B8)</f>
        <v>Nazwisko Imię</v>
      </c>
      <c r="C55" s="11"/>
      <c r="D55" s="4"/>
      <c r="E55" s="10"/>
      <c r="F55" s="7"/>
      <c r="G55" s="4"/>
      <c r="H55" s="6"/>
      <c r="I55" s="11"/>
      <c r="J55" s="4"/>
      <c r="K55" s="10"/>
      <c r="L55" s="7"/>
      <c r="M55" s="4"/>
      <c r="N55" s="6"/>
      <c r="O55" s="11"/>
      <c r="P55" s="4"/>
      <c r="Q55" s="10"/>
      <c r="R55" s="7">
        <f t="shared" si="8"/>
        <v>0</v>
      </c>
      <c r="S55" s="7">
        <f t="shared" si="9"/>
        <v>0</v>
      </c>
      <c r="T55" s="7">
        <f t="shared" si="10"/>
        <v>0</v>
      </c>
    </row>
    <row r="56" spans="1:20" ht="12.75">
      <c r="A56" s="4">
        <v>6</v>
      </c>
      <c r="B56" s="8" t="str">
        <f>IF(Dane!B9="","",Dane!B9)</f>
        <v>Nazwisko Imię</v>
      </c>
      <c r="C56" s="11"/>
      <c r="D56" s="4"/>
      <c r="E56" s="10"/>
      <c r="F56" s="7"/>
      <c r="G56" s="4"/>
      <c r="H56" s="6"/>
      <c r="I56" s="11"/>
      <c r="J56" s="4"/>
      <c r="K56" s="10"/>
      <c r="L56" s="7"/>
      <c r="M56" s="4"/>
      <c r="N56" s="6"/>
      <c r="O56" s="11"/>
      <c r="P56" s="4"/>
      <c r="Q56" s="10"/>
      <c r="R56" s="7">
        <f t="shared" si="8"/>
        <v>0</v>
      </c>
      <c r="S56" s="7">
        <f t="shared" si="9"/>
        <v>0</v>
      </c>
      <c r="T56" s="7">
        <f t="shared" si="10"/>
        <v>0</v>
      </c>
    </row>
    <row r="57" spans="1:20" ht="12.75">
      <c r="A57" s="4">
        <v>7</v>
      </c>
      <c r="B57" s="8" t="str">
        <f>IF(Dane!B10="","",Dane!B10)</f>
        <v>Nazwisko Imię</v>
      </c>
      <c r="C57" s="11"/>
      <c r="D57" s="4"/>
      <c r="E57" s="10"/>
      <c r="F57" s="7"/>
      <c r="G57" s="4"/>
      <c r="H57" s="6"/>
      <c r="I57" s="11"/>
      <c r="J57" s="4"/>
      <c r="K57" s="10"/>
      <c r="L57" s="7"/>
      <c r="M57" s="4"/>
      <c r="N57" s="6"/>
      <c r="O57" s="11"/>
      <c r="P57" s="4"/>
      <c r="Q57" s="10"/>
      <c r="R57" s="7">
        <f t="shared" si="8"/>
        <v>0</v>
      </c>
      <c r="S57" s="7">
        <f t="shared" si="9"/>
        <v>0</v>
      </c>
      <c r="T57" s="7">
        <f t="shared" si="10"/>
        <v>0</v>
      </c>
    </row>
    <row r="58" spans="1:20" ht="12.75">
      <c r="A58" s="4">
        <v>8</v>
      </c>
      <c r="B58" s="8" t="str">
        <f>IF(Dane!B11="","",Dane!B11)</f>
        <v>Nazwisko Imię</v>
      </c>
      <c r="C58" s="11"/>
      <c r="D58" s="4"/>
      <c r="E58" s="10"/>
      <c r="F58" s="7"/>
      <c r="G58" s="4"/>
      <c r="H58" s="6"/>
      <c r="I58" s="11"/>
      <c r="J58" s="4"/>
      <c r="K58" s="10"/>
      <c r="L58" s="7"/>
      <c r="M58" s="4"/>
      <c r="N58" s="6"/>
      <c r="O58" s="11"/>
      <c r="P58" s="4"/>
      <c r="Q58" s="10"/>
      <c r="R58" s="7">
        <f t="shared" si="8"/>
        <v>0</v>
      </c>
      <c r="S58" s="7">
        <f t="shared" si="9"/>
        <v>0</v>
      </c>
      <c r="T58" s="7">
        <f t="shared" si="10"/>
        <v>0</v>
      </c>
    </row>
    <row r="59" spans="1:20" ht="12.75">
      <c r="A59" s="4">
        <v>9</v>
      </c>
      <c r="B59" s="8" t="str">
        <f>IF(Dane!B12="","",Dane!B12)</f>
        <v>Nazwisko Imię</v>
      </c>
      <c r="C59" s="11"/>
      <c r="D59" s="4"/>
      <c r="E59" s="10"/>
      <c r="F59" s="7"/>
      <c r="G59" s="4"/>
      <c r="H59" s="6"/>
      <c r="I59" s="11"/>
      <c r="J59" s="4"/>
      <c r="K59" s="10"/>
      <c r="L59" s="7"/>
      <c r="M59" s="4"/>
      <c r="N59" s="6"/>
      <c r="O59" s="11"/>
      <c r="P59" s="4"/>
      <c r="Q59" s="10"/>
      <c r="R59" s="7">
        <f t="shared" si="8"/>
        <v>0</v>
      </c>
      <c r="S59" s="7">
        <f t="shared" si="9"/>
        <v>0</v>
      </c>
      <c r="T59" s="7">
        <f t="shared" si="10"/>
        <v>0</v>
      </c>
    </row>
    <row r="60" spans="1:20" ht="12.75">
      <c r="A60" s="4">
        <v>10</v>
      </c>
      <c r="B60" s="8" t="str">
        <f>IF(Dane!B13="","",Dane!B13)</f>
        <v>Nazwisko Imię</v>
      </c>
      <c r="C60" s="11"/>
      <c r="D60" s="4"/>
      <c r="E60" s="10"/>
      <c r="F60" s="7"/>
      <c r="G60" s="4"/>
      <c r="H60" s="6"/>
      <c r="I60" s="11"/>
      <c r="J60" s="4"/>
      <c r="K60" s="10"/>
      <c r="L60" s="7"/>
      <c r="M60" s="4"/>
      <c r="N60" s="6"/>
      <c r="O60" s="11"/>
      <c r="P60" s="4"/>
      <c r="Q60" s="10"/>
      <c r="R60" s="7">
        <f t="shared" si="8"/>
        <v>0</v>
      </c>
      <c r="S60" s="7">
        <f t="shared" si="9"/>
        <v>0</v>
      </c>
      <c r="T60" s="7">
        <f t="shared" si="10"/>
        <v>0</v>
      </c>
    </row>
    <row r="61" spans="1:20" ht="12.75">
      <c r="A61" s="4">
        <v>11</v>
      </c>
      <c r="B61" s="8" t="str">
        <f>IF(Dane!B14="","",Dane!B14)</f>
        <v>Nazwisko Imię</v>
      </c>
      <c r="C61" s="11"/>
      <c r="D61" s="4"/>
      <c r="E61" s="10"/>
      <c r="F61" s="7"/>
      <c r="G61" s="4"/>
      <c r="H61" s="6"/>
      <c r="I61" s="11"/>
      <c r="J61" s="4"/>
      <c r="K61" s="10"/>
      <c r="L61" s="7"/>
      <c r="M61" s="4"/>
      <c r="N61" s="6"/>
      <c r="O61" s="11"/>
      <c r="P61" s="4"/>
      <c r="Q61" s="10"/>
      <c r="R61" s="7">
        <f t="shared" si="8"/>
        <v>0</v>
      </c>
      <c r="S61" s="7">
        <f t="shared" si="9"/>
        <v>0</v>
      </c>
      <c r="T61" s="7">
        <f t="shared" si="10"/>
        <v>0</v>
      </c>
    </row>
    <row r="62" spans="1:20" ht="12.75">
      <c r="A62" s="4">
        <v>12</v>
      </c>
      <c r="B62" s="8" t="str">
        <f>IF(Dane!B15="","",Dane!B15)</f>
        <v>Nazwisko Imię</v>
      </c>
      <c r="C62" s="11"/>
      <c r="D62" s="4"/>
      <c r="E62" s="10"/>
      <c r="F62" s="7"/>
      <c r="G62" s="4"/>
      <c r="H62" s="6"/>
      <c r="I62" s="11"/>
      <c r="J62" s="4"/>
      <c r="K62" s="10"/>
      <c r="L62" s="7"/>
      <c r="M62" s="4"/>
      <c r="N62" s="6"/>
      <c r="O62" s="11"/>
      <c r="P62" s="4"/>
      <c r="Q62" s="10"/>
      <c r="R62" s="7">
        <f t="shared" si="8"/>
        <v>0</v>
      </c>
      <c r="S62" s="7">
        <f t="shared" si="9"/>
        <v>0</v>
      </c>
      <c r="T62" s="7">
        <f t="shared" si="10"/>
        <v>0</v>
      </c>
    </row>
    <row r="63" spans="1:20" ht="12.75">
      <c r="A63" s="4">
        <v>13</v>
      </c>
      <c r="B63" s="8" t="str">
        <f>IF(Dane!B16="","",Dane!B16)</f>
        <v>Nazwisko Imię</v>
      </c>
      <c r="C63" s="11"/>
      <c r="D63" s="4"/>
      <c r="E63" s="10"/>
      <c r="F63" s="7"/>
      <c r="G63" s="4"/>
      <c r="H63" s="6"/>
      <c r="I63" s="11"/>
      <c r="J63" s="4"/>
      <c r="K63" s="10"/>
      <c r="L63" s="7"/>
      <c r="M63" s="4"/>
      <c r="N63" s="6"/>
      <c r="O63" s="11"/>
      <c r="P63" s="4"/>
      <c r="Q63" s="10"/>
      <c r="R63" s="7">
        <f t="shared" si="8"/>
        <v>0</v>
      </c>
      <c r="S63" s="7">
        <f t="shared" si="9"/>
        <v>0</v>
      </c>
      <c r="T63" s="7">
        <f t="shared" si="10"/>
        <v>0</v>
      </c>
    </row>
    <row r="64" spans="1:20" ht="12.75">
      <c r="A64" s="4">
        <v>14</v>
      </c>
      <c r="B64" s="8" t="str">
        <f>IF(Dane!B17="","",Dane!B17)</f>
        <v>Nazwisko Imię</v>
      </c>
      <c r="C64" s="11"/>
      <c r="D64" s="4"/>
      <c r="E64" s="10"/>
      <c r="F64" s="7"/>
      <c r="G64" s="4"/>
      <c r="H64" s="6"/>
      <c r="I64" s="11"/>
      <c r="J64" s="4"/>
      <c r="K64" s="10"/>
      <c r="L64" s="7"/>
      <c r="M64" s="4"/>
      <c r="N64" s="6"/>
      <c r="O64" s="11"/>
      <c r="P64" s="4"/>
      <c r="Q64" s="10"/>
      <c r="R64" s="7">
        <f t="shared" si="8"/>
        <v>0</v>
      </c>
      <c r="S64" s="7">
        <f t="shared" si="9"/>
        <v>0</v>
      </c>
      <c r="T64" s="7">
        <f t="shared" si="10"/>
        <v>0</v>
      </c>
    </row>
    <row r="65" spans="1:20" ht="12.75">
      <c r="A65" s="4">
        <v>15</v>
      </c>
      <c r="B65" s="8" t="str">
        <f>IF(Dane!B18="","",Dane!B18)</f>
        <v>Nazwisko Imię</v>
      </c>
      <c r="C65" s="11"/>
      <c r="D65" s="4"/>
      <c r="E65" s="10"/>
      <c r="F65" s="7"/>
      <c r="G65" s="4"/>
      <c r="H65" s="6"/>
      <c r="I65" s="11"/>
      <c r="J65" s="4"/>
      <c r="K65" s="10"/>
      <c r="L65" s="7"/>
      <c r="M65" s="4"/>
      <c r="N65" s="6"/>
      <c r="O65" s="11"/>
      <c r="P65" s="4"/>
      <c r="Q65" s="10"/>
      <c r="R65" s="7">
        <f t="shared" si="8"/>
        <v>0</v>
      </c>
      <c r="S65" s="7">
        <f t="shared" si="9"/>
        <v>0</v>
      </c>
      <c r="T65" s="7">
        <f t="shared" si="10"/>
        <v>0</v>
      </c>
    </row>
    <row r="66" spans="1:20" ht="12.75">
      <c r="A66" s="4">
        <v>16</v>
      </c>
      <c r="B66" s="8" t="str">
        <f>IF(Dane!B19="","",Dane!B19)</f>
        <v>Nazwisko Imię</v>
      </c>
      <c r="C66" s="11"/>
      <c r="D66" s="4"/>
      <c r="E66" s="10"/>
      <c r="F66" s="7"/>
      <c r="G66" s="4"/>
      <c r="H66" s="6"/>
      <c r="I66" s="11"/>
      <c r="J66" s="4"/>
      <c r="K66" s="10"/>
      <c r="L66" s="7"/>
      <c r="M66" s="4"/>
      <c r="N66" s="6"/>
      <c r="O66" s="11"/>
      <c r="P66" s="4"/>
      <c r="Q66" s="10"/>
      <c r="R66" s="7">
        <f t="shared" si="8"/>
        <v>0</v>
      </c>
      <c r="S66" s="7">
        <f t="shared" si="9"/>
        <v>0</v>
      </c>
      <c r="T66" s="7">
        <f t="shared" si="10"/>
        <v>0</v>
      </c>
    </row>
    <row r="67" spans="1:20" ht="12.75">
      <c r="A67" s="4">
        <v>17</v>
      </c>
      <c r="B67" s="8" t="str">
        <f>IF(Dane!B20="","",Dane!B20)</f>
        <v>Nazwisko Imię</v>
      </c>
      <c r="C67" s="11"/>
      <c r="D67" s="4"/>
      <c r="E67" s="10"/>
      <c r="F67" s="7"/>
      <c r="G67" s="4"/>
      <c r="H67" s="6"/>
      <c r="I67" s="11"/>
      <c r="J67" s="4"/>
      <c r="K67" s="10"/>
      <c r="L67" s="7"/>
      <c r="M67" s="4"/>
      <c r="N67" s="6"/>
      <c r="O67" s="11"/>
      <c r="P67" s="4"/>
      <c r="Q67" s="10"/>
      <c r="R67" s="7">
        <f t="shared" si="8"/>
        <v>0</v>
      </c>
      <c r="S67" s="7">
        <f t="shared" si="9"/>
        <v>0</v>
      </c>
      <c r="T67" s="7">
        <f t="shared" si="10"/>
        <v>0</v>
      </c>
    </row>
    <row r="68" spans="1:20" ht="12.75">
      <c r="A68" s="4">
        <v>18</v>
      </c>
      <c r="B68" s="8" t="str">
        <f>IF(Dane!B21="","",Dane!B21)</f>
        <v>Nazwisko Imię</v>
      </c>
      <c r="C68" s="11"/>
      <c r="D68" s="4"/>
      <c r="E68" s="10"/>
      <c r="F68" s="7"/>
      <c r="G68" s="4"/>
      <c r="H68" s="6"/>
      <c r="I68" s="11"/>
      <c r="J68" s="4"/>
      <c r="K68" s="10"/>
      <c r="L68" s="7"/>
      <c r="M68" s="4"/>
      <c r="N68" s="6"/>
      <c r="O68" s="11"/>
      <c r="P68" s="4"/>
      <c r="Q68" s="10"/>
      <c r="R68" s="7">
        <f t="shared" si="8"/>
        <v>0</v>
      </c>
      <c r="S68" s="7">
        <f t="shared" si="9"/>
        <v>0</v>
      </c>
      <c r="T68" s="7">
        <f t="shared" si="10"/>
        <v>0</v>
      </c>
    </row>
    <row r="69" spans="1:20" ht="12.75">
      <c r="A69" s="4">
        <v>19</v>
      </c>
      <c r="B69" s="8" t="str">
        <f>IF(Dane!B22="","",Dane!B22)</f>
        <v>Nazwisko Imię</v>
      </c>
      <c r="C69" s="11"/>
      <c r="D69" s="4"/>
      <c r="E69" s="10"/>
      <c r="F69" s="7"/>
      <c r="G69" s="4"/>
      <c r="H69" s="6"/>
      <c r="I69" s="11"/>
      <c r="J69" s="4"/>
      <c r="K69" s="10"/>
      <c r="L69" s="7"/>
      <c r="M69" s="4"/>
      <c r="N69" s="6"/>
      <c r="O69" s="11"/>
      <c r="P69" s="4"/>
      <c r="Q69" s="10"/>
      <c r="R69" s="7">
        <f t="shared" si="8"/>
        <v>0</v>
      </c>
      <c r="S69" s="7">
        <f t="shared" si="9"/>
        <v>0</v>
      </c>
      <c r="T69" s="7">
        <f t="shared" si="10"/>
        <v>0</v>
      </c>
    </row>
    <row r="70" spans="1:20" ht="12.75">
      <c r="A70" s="4">
        <v>20</v>
      </c>
      <c r="B70" s="8" t="str">
        <f>IF(Dane!B23="","",Dane!B23)</f>
        <v>Nazwisko Imię</v>
      </c>
      <c r="C70" s="11"/>
      <c r="D70" s="4"/>
      <c r="E70" s="10"/>
      <c r="F70" s="7"/>
      <c r="G70" s="4"/>
      <c r="H70" s="6"/>
      <c r="I70" s="11"/>
      <c r="J70" s="4"/>
      <c r="K70" s="10"/>
      <c r="L70" s="7"/>
      <c r="M70" s="4"/>
      <c r="N70" s="6"/>
      <c r="O70" s="11"/>
      <c r="P70" s="4"/>
      <c r="Q70" s="10"/>
      <c r="R70" s="7">
        <f t="shared" si="8"/>
        <v>0</v>
      </c>
      <c r="S70" s="7">
        <f t="shared" si="9"/>
        <v>0</v>
      </c>
      <c r="T70" s="7">
        <f t="shared" si="10"/>
        <v>0</v>
      </c>
    </row>
    <row r="71" spans="1:20" ht="12.75">
      <c r="A71" s="4">
        <v>21</v>
      </c>
      <c r="B71" s="8" t="str">
        <f>IF(Dane!B24="","",Dane!B24)</f>
        <v>Nazwisko Imię</v>
      </c>
      <c r="C71" s="11"/>
      <c r="D71" s="4"/>
      <c r="E71" s="10"/>
      <c r="F71" s="7"/>
      <c r="G71" s="4"/>
      <c r="H71" s="6"/>
      <c r="I71" s="11"/>
      <c r="J71" s="4"/>
      <c r="K71" s="10"/>
      <c r="L71" s="7"/>
      <c r="M71" s="4"/>
      <c r="N71" s="6"/>
      <c r="O71" s="11"/>
      <c r="P71" s="4"/>
      <c r="Q71" s="10"/>
      <c r="R71" s="7">
        <f t="shared" si="8"/>
        <v>0</v>
      </c>
      <c r="S71" s="7">
        <f t="shared" si="9"/>
        <v>0</v>
      </c>
      <c r="T71" s="7">
        <f t="shared" si="10"/>
        <v>0</v>
      </c>
    </row>
    <row r="72" spans="1:20" ht="12.75">
      <c r="A72" s="4">
        <v>22</v>
      </c>
      <c r="B72" s="8" t="str">
        <f>IF(Dane!B25="","",Dane!B25)</f>
        <v>Nazwisko Imię</v>
      </c>
      <c r="C72" s="11"/>
      <c r="D72" s="4"/>
      <c r="E72" s="10"/>
      <c r="F72" s="7"/>
      <c r="G72" s="4"/>
      <c r="H72" s="6"/>
      <c r="I72" s="11"/>
      <c r="J72" s="4"/>
      <c r="K72" s="10"/>
      <c r="L72" s="7"/>
      <c r="M72" s="4"/>
      <c r="N72" s="6"/>
      <c r="O72" s="11"/>
      <c r="P72" s="4"/>
      <c r="Q72" s="10"/>
      <c r="R72" s="7">
        <f t="shared" si="8"/>
        <v>0</v>
      </c>
      <c r="S72" s="7">
        <f t="shared" si="9"/>
        <v>0</v>
      </c>
      <c r="T72" s="7">
        <f t="shared" si="10"/>
        <v>0</v>
      </c>
    </row>
    <row r="73" spans="1:20" ht="12.75">
      <c r="A73" s="4">
        <v>23</v>
      </c>
      <c r="B73" s="8" t="str">
        <f>IF(Dane!B26="","",Dane!B26)</f>
        <v>Nazwisko Imię</v>
      </c>
      <c r="C73" s="11"/>
      <c r="D73" s="4"/>
      <c r="E73" s="10"/>
      <c r="F73" s="7"/>
      <c r="G73" s="4"/>
      <c r="H73" s="6"/>
      <c r="I73" s="11"/>
      <c r="J73" s="4"/>
      <c r="K73" s="10"/>
      <c r="L73" s="7"/>
      <c r="M73" s="4"/>
      <c r="N73" s="6"/>
      <c r="O73" s="11"/>
      <c r="P73" s="4"/>
      <c r="Q73" s="10"/>
      <c r="R73" s="7">
        <f t="shared" si="8"/>
        <v>0</v>
      </c>
      <c r="S73" s="7">
        <f t="shared" si="9"/>
        <v>0</v>
      </c>
      <c r="T73" s="7">
        <f t="shared" si="10"/>
        <v>0</v>
      </c>
    </row>
    <row r="74" spans="1:20" ht="12.75">
      <c r="A74" s="4">
        <v>24</v>
      </c>
      <c r="B74" s="8" t="str">
        <f>IF(Dane!B27="","",Dane!B27)</f>
        <v>Nazwisko Imię</v>
      </c>
      <c r="C74" s="11"/>
      <c r="D74" s="4"/>
      <c r="E74" s="10"/>
      <c r="F74" s="7"/>
      <c r="G74" s="4"/>
      <c r="H74" s="6"/>
      <c r="I74" s="11"/>
      <c r="J74" s="4"/>
      <c r="K74" s="10"/>
      <c r="L74" s="7"/>
      <c r="M74" s="4"/>
      <c r="N74" s="6"/>
      <c r="O74" s="11"/>
      <c r="P74" s="4"/>
      <c r="Q74" s="10"/>
      <c r="R74" s="7">
        <f aca="true" t="shared" si="11" ref="R74:R81">C74+F74+I74+L74+O74</f>
        <v>0</v>
      </c>
      <c r="S74" s="7">
        <f aca="true" t="shared" si="12" ref="S74:S81">D74+G74+J74+M74+P74</f>
        <v>0</v>
      </c>
      <c r="T74" s="7">
        <f aca="true" t="shared" si="13" ref="T74:T81">E74+H74+K74+N74+Q74</f>
        <v>0</v>
      </c>
    </row>
    <row r="75" spans="1:20" ht="12.75">
      <c r="A75" s="4">
        <v>25</v>
      </c>
      <c r="B75" s="8">
        <f>IF(Dane!B28="","",Dane!B28)</f>
      </c>
      <c r="C75" s="11"/>
      <c r="D75" s="4"/>
      <c r="E75" s="10"/>
      <c r="F75" s="7"/>
      <c r="G75" s="4"/>
      <c r="H75" s="6"/>
      <c r="I75" s="11"/>
      <c r="J75" s="4"/>
      <c r="K75" s="10"/>
      <c r="L75" s="7"/>
      <c r="M75" s="4"/>
      <c r="N75" s="6"/>
      <c r="O75" s="11"/>
      <c r="P75" s="4"/>
      <c r="Q75" s="10"/>
      <c r="R75" s="7">
        <f t="shared" si="11"/>
        <v>0</v>
      </c>
      <c r="S75" s="7">
        <f t="shared" si="12"/>
        <v>0</v>
      </c>
      <c r="T75" s="7">
        <f t="shared" si="13"/>
        <v>0</v>
      </c>
    </row>
    <row r="76" spans="1:20" ht="12.75">
      <c r="A76" s="4">
        <v>26</v>
      </c>
      <c r="B76" s="8">
        <f>IF(Dane!B29="","",Dane!B29)</f>
      </c>
      <c r="C76" s="11"/>
      <c r="D76" s="4"/>
      <c r="E76" s="10"/>
      <c r="F76" s="7"/>
      <c r="G76" s="4"/>
      <c r="H76" s="6"/>
      <c r="I76" s="11"/>
      <c r="J76" s="4"/>
      <c r="K76" s="10"/>
      <c r="L76" s="7"/>
      <c r="M76" s="4"/>
      <c r="N76" s="6"/>
      <c r="O76" s="11"/>
      <c r="P76" s="4"/>
      <c r="Q76" s="10"/>
      <c r="R76" s="7">
        <f t="shared" si="11"/>
        <v>0</v>
      </c>
      <c r="S76" s="7">
        <f t="shared" si="12"/>
        <v>0</v>
      </c>
      <c r="T76" s="7">
        <f t="shared" si="13"/>
        <v>0</v>
      </c>
    </row>
    <row r="77" spans="1:20" ht="12.75">
      <c r="A77" s="4">
        <v>27</v>
      </c>
      <c r="B77" s="8">
        <f>IF(Dane!B30="","",Dane!B30)</f>
      </c>
      <c r="C77" s="11"/>
      <c r="D77" s="4"/>
      <c r="E77" s="10"/>
      <c r="F77" s="7"/>
      <c r="G77" s="4"/>
      <c r="H77" s="6"/>
      <c r="I77" s="11"/>
      <c r="J77" s="4"/>
      <c r="K77" s="10"/>
      <c r="L77" s="7"/>
      <c r="M77" s="4"/>
      <c r="N77" s="6"/>
      <c r="O77" s="11"/>
      <c r="P77" s="4"/>
      <c r="Q77" s="10"/>
      <c r="R77" s="7">
        <f t="shared" si="11"/>
        <v>0</v>
      </c>
      <c r="S77" s="7">
        <f t="shared" si="12"/>
        <v>0</v>
      </c>
      <c r="T77" s="7">
        <f t="shared" si="13"/>
        <v>0</v>
      </c>
    </row>
    <row r="78" spans="1:20" ht="12.75">
      <c r="A78" s="4">
        <v>28</v>
      </c>
      <c r="B78" s="8">
        <f>IF(Dane!B31="","",Dane!B31)</f>
      </c>
      <c r="C78" s="11"/>
      <c r="D78" s="4"/>
      <c r="E78" s="10"/>
      <c r="F78" s="7"/>
      <c r="G78" s="4"/>
      <c r="H78" s="6"/>
      <c r="I78" s="11"/>
      <c r="J78" s="4"/>
      <c r="K78" s="10"/>
      <c r="L78" s="7"/>
      <c r="M78" s="4"/>
      <c r="N78" s="6"/>
      <c r="O78" s="11"/>
      <c r="P78" s="4"/>
      <c r="Q78" s="10"/>
      <c r="R78" s="7">
        <f t="shared" si="11"/>
        <v>0</v>
      </c>
      <c r="S78" s="7">
        <f t="shared" si="12"/>
        <v>0</v>
      </c>
      <c r="T78" s="7">
        <f t="shared" si="13"/>
        <v>0</v>
      </c>
    </row>
    <row r="79" spans="1:20" ht="12.75">
      <c r="A79" s="4">
        <v>29</v>
      </c>
      <c r="B79" s="8">
        <f>IF(Dane!B32="","",Dane!B32)</f>
      </c>
      <c r="C79" s="11"/>
      <c r="D79" s="4"/>
      <c r="E79" s="10"/>
      <c r="F79" s="7"/>
      <c r="G79" s="4"/>
      <c r="H79" s="6"/>
      <c r="I79" s="11"/>
      <c r="J79" s="4"/>
      <c r="K79" s="10"/>
      <c r="L79" s="7"/>
      <c r="M79" s="4"/>
      <c r="N79" s="6"/>
      <c r="O79" s="11"/>
      <c r="P79" s="4"/>
      <c r="Q79" s="10"/>
      <c r="R79" s="7">
        <f t="shared" si="11"/>
        <v>0</v>
      </c>
      <c r="S79" s="7">
        <f t="shared" si="12"/>
        <v>0</v>
      </c>
      <c r="T79" s="7">
        <f t="shared" si="13"/>
        <v>0</v>
      </c>
    </row>
    <row r="80" spans="1:20" ht="12.75">
      <c r="A80" s="4">
        <v>30</v>
      </c>
      <c r="B80" s="8">
        <f>IF(Dane!B33="","",Dane!B33)</f>
      </c>
      <c r="C80" s="11"/>
      <c r="D80" s="4"/>
      <c r="E80" s="10"/>
      <c r="F80" s="7"/>
      <c r="G80" s="4"/>
      <c r="H80" s="6"/>
      <c r="I80" s="11"/>
      <c r="J80" s="4"/>
      <c r="K80" s="10"/>
      <c r="L80" s="7"/>
      <c r="M80" s="4"/>
      <c r="N80" s="6"/>
      <c r="O80" s="11"/>
      <c r="P80" s="4"/>
      <c r="Q80" s="10"/>
      <c r="R80" s="7">
        <f t="shared" si="11"/>
        <v>0</v>
      </c>
      <c r="S80" s="7">
        <f t="shared" si="12"/>
        <v>0</v>
      </c>
      <c r="T80" s="7">
        <f t="shared" si="13"/>
        <v>0</v>
      </c>
    </row>
    <row r="81" spans="1:20" ht="12.75">
      <c r="A81" s="4">
        <v>31</v>
      </c>
      <c r="B81" s="8">
        <f>IF(Dane!B34="","",Dane!B34)</f>
      </c>
      <c r="C81" s="11"/>
      <c r="D81" s="4"/>
      <c r="E81" s="10"/>
      <c r="F81" s="7"/>
      <c r="G81" s="4"/>
      <c r="H81" s="6"/>
      <c r="I81" s="11"/>
      <c r="J81" s="4"/>
      <c r="K81" s="10"/>
      <c r="L81" s="7"/>
      <c r="M81" s="4"/>
      <c r="N81" s="6"/>
      <c r="O81" s="11"/>
      <c r="P81" s="4"/>
      <c r="Q81" s="10"/>
      <c r="R81" s="7">
        <f t="shared" si="11"/>
        <v>0</v>
      </c>
      <c r="S81" s="7">
        <f t="shared" si="12"/>
        <v>0</v>
      </c>
      <c r="T81" s="7">
        <f t="shared" si="13"/>
        <v>0</v>
      </c>
    </row>
    <row r="82" spans="1:20" ht="12.75">
      <c r="A82" s="4">
        <v>32</v>
      </c>
      <c r="B82" s="8">
        <f>IF(Dane!B35="","",Dane!B35)</f>
      </c>
      <c r="C82" s="11"/>
      <c r="D82" s="4"/>
      <c r="E82" s="10"/>
      <c r="F82" s="7"/>
      <c r="G82" s="4"/>
      <c r="H82" s="6"/>
      <c r="I82" s="11"/>
      <c r="J82" s="4"/>
      <c r="K82" s="10"/>
      <c r="L82" s="7"/>
      <c r="M82" s="4"/>
      <c r="N82" s="6"/>
      <c r="O82" s="11"/>
      <c r="P82" s="4"/>
      <c r="Q82" s="10"/>
      <c r="R82" s="7">
        <f t="shared" si="8"/>
        <v>0</v>
      </c>
      <c r="S82" s="7">
        <f t="shared" si="9"/>
        <v>0</v>
      </c>
      <c r="T82" s="7">
        <f t="shared" si="10"/>
        <v>0</v>
      </c>
    </row>
    <row r="83" spans="1:20" ht="12.75">
      <c r="A83" s="4">
        <v>33</v>
      </c>
      <c r="B83" s="8">
        <f>IF(Dane!B36="","",Dane!B36)</f>
      </c>
      <c r="C83" s="11"/>
      <c r="D83" s="4"/>
      <c r="E83" s="10"/>
      <c r="F83" s="7"/>
      <c r="G83" s="4"/>
      <c r="H83" s="6"/>
      <c r="I83" s="11"/>
      <c r="J83" s="4"/>
      <c r="K83" s="10"/>
      <c r="L83" s="7"/>
      <c r="M83" s="4"/>
      <c r="N83" s="6"/>
      <c r="O83" s="11"/>
      <c r="P83" s="4"/>
      <c r="Q83" s="10"/>
      <c r="R83" s="7">
        <f t="shared" si="8"/>
        <v>0</v>
      </c>
      <c r="S83" s="7">
        <f t="shared" si="9"/>
        <v>0</v>
      </c>
      <c r="T83" s="7">
        <f t="shared" si="10"/>
        <v>0</v>
      </c>
    </row>
    <row r="84" spans="1:20" ht="12.75">
      <c r="A84" s="4">
        <v>34</v>
      </c>
      <c r="B84" s="8">
        <f>IF(Dane!B37="","",Dane!B37)</f>
      </c>
      <c r="C84" s="11"/>
      <c r="D84" s="4"/>
      <c r="E84" s="10"/>
      <c r="F84" s="7"/>
      <c r="G84" s="4"/>
      <c r="H84" s="6"/>
      <c r="I84" s="11"/>
      <c r="J84" s="4"/>
      <c r="K84" s="10"/>
      <c r="L84" s="7"/>
      <c r="M84" s="4"/>
      <c r="N84" s="6"/>
      <c r="O84" s="11"/>
      <c r="P84" s="4"/>
      <c r="Q84" s="10"/>
      <c r="R84" s="7">
        <f t="shared" si="8"/>
        <v>0</v>
      </c>
      <c r="S84" s="7">
        <f t="shared" si="9"/>
        <v>0</v>
      </c>
      <c r="T84" s="7">
        <f t="shared" si="10"/>
        <v>0</v>
      </c>
    </row>
    <row r="85" spans="1:20" ht="12.75">
      <c r="A85" s="4">
        <v>35</v>
      </c>
      <c r="B85" s="8">
        <f>IF(Dane!B38="","",Dane!B38)</f>
      </c>
      <c r="C85" s="11"/>
      <c r="D85" s="4"/>
      <c r="E85" s="10"/>
      <c r="F85" s="7"/>
      <c r="G85" s="4"/>
      <c r="H85" s="6"/>
      <c r="I85" s="11"/>
      <c r="J85" s="4"/>
      <c r="K85" s="10"/>
      <c r="L85" s="7"/>
      <c r="M85" s="4"/>
      <c r="N85" s="6"/>
      <c r="O85" s="11"/>
      <c r="P85" s="4"/>
      <c r="Q85" s="10"/>
      <c r="R85" s="7">
        <f>C85+F85+I85+L85+O85</f>
        <v>0</v>
      </c>
      <c r="S85" s="7">
        <f t="shared" si="9"/>
        <v>0</v>
      </c>
      <c r="T85" s="7">
        <f t="shared" si="10"/>
        <v>0</v>
      </c>
    </row>
    <row r="86" spans="1:20" ht="12.75">
      <c r="A86" s="4">
        <v>36</v>
      </c>
      <c r="B86" s="8">
        <f>IF(Dane!B39="","",Dane!B39)</f>
      </c>
      <c r="C86" s="11"/>
      <c r="D86" s="4"/>
      <c r="E86" s="10"/>
      <c r="F86" s="7"/>
      <c r="G86" s="4"/>
      <c r="H86" s="6"/>
      <c r="I86" s="11"/>
      <c r="J86" s="4"/>
      <c r="K86" s="10"/>
      <c r="L86" s="7"/>
      <c r="M86" s="4"/>
      <c r="N86" s="6"/>
      <c r="O86" s="11"/>
      <c r="P86" s="4"/>
      <c r="Q86" s="10"/>
      <c r="R86" s="7">
        <f>C86+F86+I86+L86+O86</f>
        <v>0</v>
      </c>
      <c r="S86" s="7">
        <f aca="true" t="shared" si="14" ref="S86:T89">D86+G86+J86+M86+P86</f>
        <v>0</v>
      </c>
      <c r="T86" s="7">
        <f t="shared" si="14"/>
        <v>0</v>
      </c>
    </row>
    <row r="87" spans="1:20" ht="12.75">
      <c r="A87" s="4">
        <v>37</v>
      </c>
      <c r="B87" s="8">
        <f>IF(Dane!B40="","",Dane!B40)</f>
      </c>
      <c r="C87" s="11"/>
      <c r="D87" s="4"/>
      <c r="E87" s="10"/>
      <c r="F87" s="7"/>
      <c r="G87" s="4"/>
      <c r="H87" s="6"/>
      <c r="I87" s="11"/>
      <c r="J87" s="4"/>
      <c r="K87" s="10"/>
      <c r="L87" s="7"/>
      <c r="M87" s="4"/>
      <c r="N87" s="6"/>
      <c r="O87" s="11"/>
      <c r="P87" s="4"/>
      <c r="Q87" s="10"/>
      <c r="R87" s="7">
        <f>C87+F87+I87+L87+O87</f>
        <v>0</v>
      </c>
      <c r="S87" s="7">
        <f t="shared" si="14"/>
        <v>0</v>
      </c>
      <c r="T87" s="7">
        <f t="shared" si="14"/>
        <v>0</v>
      </c>
    </row>
    <row r="88" spans="1:20" ht="12.75">
      <c r="A88" s="4">
        <v>38</v>
      </c>
      <c r="B88" s="8">
        <f>IF(Dane!B41="","",Dane!B41)</f>
      </c>
      <c r="C88" s="11"/>
      <c r="D88" s="4"/>
      <c r="E88" s="10"/>
      <c r="F88" s="7"/>
      <c r="G88" s="4"/>
      <c r="H88" s="6"/>
      <c r="I88" s="11"/>
      <c r="J88" s="4"/>
      <c r="K88" s="10"/>
      <c r="L88" s="7"/>
      <c r="M88" s="4"/>
      <c r="N88" s="6"/>
      <c r="O88" s="11"/>
      <c r="P88" s="4"/>
      <c r="Q88" s="10"/>
      <c r="R88" s="7">
        <f>C88+F88+I88+L88+O88</f>
        <v>0</v>
      </c>
      <c r="S88" s="7">
        <f t="shared" si="14"/>
        <v>0</v>
      </c>
      <c r="T88" s="7">
        <f t="shared" si="14"/>
        <v>0</v>
      </c>
    </row>
    <row r="89" spans="1:20" ht="12.75">
      <c r="A89" s="5"/>
      <c r="B89" s="6" t="s">
        <v>10</v>
      </c>
      <c r="C89" s="11">
        <f aca="true" t="shared" si="15" ref="C89:Q89">SUM(C51:C85)</f>
        <v>0</v>
      </c>
      <c r="D89" s="4">
        <f t="shared" si="15"/>
        <v>0</v>
      </c>
      <c r="E89" s="10">
        <f t="shared" si="15"/>
        <v>0</v>
      </c>
      <c r="F89" s="11">
        <f t="shared" si="15"/>
        <v>0</v>
      </c>
      <c r="G89" s="4">
        <f t="shared" si="15"/>
        <v>0</v>
      </c>
      <c r="H89" s="10">
        <f t="shared" si="15"/>
        <v>0</v>
      </c>
      <c r="I89" s="11">
        <f t="shared" si="15"/>
        <v>0</v>
      </c>
      <c r="J89" s="4">
        <f t="shared" si="15"/>
        <v>0</v>
      </c>
      <c r="K89" s="10">
        <f t="shared" si="15"/>
        <v>0</v>
      </c>
      <c r="L89" s="11">
        <f t="shared" si="15"/>
        <v>0</v>
      </c>
      <c r="M89" s="4">
        <f t="shared" si="15"/>
        <v>0</v>
      </c>
      <c r="N89" s="10">
        <f t="shared" si="15"/>
        <v>0</v>
      </c>
      <c r="O89" s="11">
        <f t="shared" si="15"/>
        <v>0</v>
      </c>
      <c r="P89" s="4">
        <f t="shared" si="15"/>
        <v>0</v>
      </c>
      <c r="Q89" s="10">
        <f t="shared" si="15"/>
        <v>0</v>
      </c>
      <c r="R89" s="7">
        <f>C89+F89+I89+L89+O89</f>
        <v>0</v>
      </c>
      <c r="S89" s="4">
        <f t="shared" si="14"/>
        <v>0</v>
      </c>
      <c r="T89" s="6">
        <f t="shared" si="14"/>
        <v>0</v>
      </c>
    </row>
    <row r="90" spans="3:20" ht="12.75">
      <c r="C90" s="2">
        <f>C89+'tyg język'!C85</f>
        <v>0</v>
      </c>
      <c r="D90" s="2">
        <f>D89+'tyg język'!D85</f>
        <v>0</v>
      </c>
      <c r="E90" s="2">
        <f>E89+'tyg język'!E85</f>
        <v>0</v>
      </c>
      <c r="F90" s="2">
        <f>F89+'tyg język'!F85</f>
        <v>0</v>
      </c>
      <c r="G90" s="2">
        <f>G89+'tyg język'!G85</f>
        <v>0</v>
      </c>
      <c r="H90" s="2">
        <f>H89+'tyg język'!H85</f>
        <v>0</v>
      </c>
      <c r="I90" s="2">
        <f>I89+'tyg język'!I85</f>
        <v>0</v>
      </c>
      <c r="J90" s="2">
        <f>J89+'tyg język'!J85</f>
        <v>0</v>
      </c>
      <c r="K90" s="2">
        <f>K89+'tyg język'!K85</f>
        <v>0</v>
      </c>
      <c r="L90" s="2">
        <f>L89+'tyg język'!L85</f>
        <v>0</v>
      </c>
      <c r="M90" s="2">
        <f>M89+'tyg język'!M85</f>
        <v>0</v>
      </c>
      <c r="N90" s="2">
        <f>N89+'tyg język'!N85</f>
        <v>0</v>
      </c>
      <c r="O90" s="2">
        <f>O89+'tyg język'!O85</f>
        <v>0</v>
      </c>
      <c r="P90" s="2">
        <f>P89+'tyg język'!P85</f>
        <v>0</v>
      </c>
      <c r="Q90" s="2">
        <f>Q89+'tyg język'!Q85</f>
        <v>0</v>
      </c>
      <c r="R90" s="2">
        <f>R89+'tyg język'!R85</f>
        <v>0</v>
      </c>
      <c r="S90" s="2">
        <f>S89+'tyg język'!S85</f>
        <v>0</v>
      </c>
      <c r="T90" s="2">
        <f>T89+'tyg język'!T85</f>
        <v>0</v>
      </c>
    </row>
    <row r="91" ht="12.75"/>
    <row r="92" spans="2:20" ht="12.75">
      <c r="B92" s="1" t="s">
        <v>56</v>
      </c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>
        <f>SUM(C92:Q92)</f>
        <v>0</v>
      </c>
      <c r="S92" s="210"/>
      <c r="T92" s="210"/>
    </row>
    <row r="93" spans="2:20" ht="12.75">
      <c r="B93" s="1" t="s">
        <v>55</v>
      </c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>
        <f>SUM(C93:Q93)</f>
        <v>0</v>
      </c>
      <c r="S93" s="218"/>
      <c r="T93" s="218"/>
    </row>
    <row r="94" spans="1:20" ht="12.75">
      <c r="A94" s="216" t="s">
        <v>0</v>
      </c>
      <c r="B94" s="217" t="s">
        <v>1</v>
      </c>
      <c r="C94" s="211">
        <v>1</v>
      </c>
      <c r="D94" s="212"/>
      <c r="E94" s="213"/>
      <c r="F94" s="214">
        <v>2</v>
      </c>
      <c r="G94" s="212"/>
      <c r="H94" s="215"/>
      <c r="I94" s="211">
        <v>3</v>
      </c>
      <c r="J94" s="212"/>
      <c r="K94" s="213"/>
      <c r="L94" s="214">
        <v>4</v>
      </c>
      <c r="M94" s="212"/>
      <c r="N94" s="215"/>
      <c r="O94" s="211">
        <v>5</v>
      </c>
      <c r="P94" s="212"/>
      <c r="Q94" s="215"/>
      <c r="R94" s="212" t="s">
        <v>30</v>
      </c>
      <c r="S94" s="212"/>
      <c r="T94" s="212"/>
    </row>
    <row r="95" spans="1:20" ht="12.75">
      <c r="A95" s="216"/>
      <c r="B95" s="217"/>
      <c r="C95" s="11" t="s">
        <v>7</v>
      </c>
      <c r="D95" s="4" t="s">
        <v>8</v>
      </c>
      <c r="E95" s="10" t="s">
        <v>9</v>
      </c>
      <c r="F95" s="7" t="s">
        <v>7</v>
      </c>
      <c r="G95" s="4" t="s">
        <v>8</v>
      </c>
      <c r="H95" s="6" t="s">
        <v>9</v>
      </c>
      <c r="I95" s="11" t="s">
        <v>7</v>
      </c>
      <c r="J95" s="4" t="s">
        <v>8</v>
      </c>
      <c r="K95" s="10" t="s">
        <v>9</v>
      </c>
      <c r="L95" s="7" t="s">
        <v>7</v>
      </c>
      <c r="M95" s="4" t="s">
        <v>8</v>
      </c>
      <c r="N95" s="6" t="s">
        <v>9</v>
      </c>
      <c r="O95" s="11" t="s">
        <v>7</v>
      </c>
      <c r="P95" s="4" t="s">
        <v>8</v>
      </c>
      <c r="Q95" s="10" t="s">
        <v>9</v>
      </c>
      <c r="R95" s="7" t="s">
        <v>7</v>
      </c>
      <c r="S95" s="4" t="s">
        <v>8</v>
      </c>
      <c r="T95" s="4" t="s">
        <v>9</v>
      </c>
    </row>
    <row r="96" spans="1:20" ht="12.75">
      <c r="A96" s="4">
        <v>1</v>
      </c>
      <c r="B96" s="8" t="str">
        <f>IF(Dane!B4="","",Dane!B4)</f>
        <v>Nazwisko Imię</v>
      </c>
      <c r="C96" s="11"/>
      <c r="D96" s="4"/>
      <c r="E96" s="10"/>
      <c r="F96" s="7"/>
      <c r="G96" s="4"/>
      <c r="H96" s="6"/>
      <c r="I96" s="11"/>
      <c r="J96" s="4"/>
      <c r="K96" s="10"/>
      <c r="L96" s="7"/>
      <c r="M96" s="4"/>
      <c r="N96" s="6"/>
      <c r="O96" s="11"/>
      <c r="P96" s="4"/>
      <c r="Q96" s="10"/>
      <c r="R96" s="7">
        <f>C96+F96+I96+L96+O96</f>
        <v>0</v>
      </c>
      <c r="S96" s="7">
        <f>D96+G96+J96+M96+P96</f>
        <v>0</v>
      </c>
      <c r="T96" s="7">
        <f>E96+H96+K96+N96+Q96</f>
        <v>0</v>
      </c>
    </row>
    <row r="97" spans="1:20" ht="12.75">
      <c r="A97" s="4">
        <v>2</v>
      </c>
      <c r="B97" s="8" t="str">
        <f>IF(Dane!B5="","",Dane!B5)</f>
        <v>Nazwisko Imię</v>
      </c>
      <c r="C97" s="11"/>
      <c r="D97" s="4"/>
      <c r="E97" s="10"/>
      <c r="F97" s="7"/>
      <c r="G97" s="4"/>
      <c r="H97" s="6"/>
      <c r="I97" s="11"/>
      <c r="J97" s="4"/>
      <c r="K97" s="10"/>
      <c r="L97" s="7"/>
      <c r="M97" s="4"/>
      <c r="N97" s="6"/>
      <c r="O97" s="11"/>
      <c r="P97" s="4"/>
      <c r="Q97" s="10"/>
      <c r="R97" s="7">
        <f aca="true" t="shared" si="16" ref="R97:R118">C97+F97+I97+L97+O97</f>
        <v>0</v>
      </c>
      <c r="S97" s="7">
        <f aca="true" t="shared" si="17" ref="S97:S118">D97+G97+J97+M97+P97</f>
        <v>0</v>
      </c>
      <c r="T97" s="7">
        <f aca="true" t="shared" si="18" ref="T97:T118">E97+H97+K97+N97+Q97</f>
        <v>0</v>
      </c>
    </row>
    <row r="98" spans="1:20" ht="12.75">
      <c r="A98" s="4">
        <v>3</v>
      </c>
      <c r="B98" s="8" t="str">
        <f>IF(Dane!B6="","",Dane!B6)</f>
        <v>Nazwisko Imię</v>
      </c>
      <c r="C98" s="11"/>
      <c r="D98" s="4"/>
      <c r="E98" s="10"/>
      <c r="F98" s="7"/>
      <c r="G98" s="4"/>
      <c r="H98" s="6"/>
      <c r="I98" s="11"/>
      <c r="J98" s="4"/>
      <c r="K98" s="10"/>
      <c r="L98" s="7"/>
      <c r="M98" s="4"/>
      <c r="N98" s="6"/>
      <c r="O98" s="11"/>
      <c r="P98" s="4"/>
      <c r="Q98" s="10"/>
      <c r="R98" s="7">
        <f t="shared" si="16"/>
        <v>0</v>
      </c>
      <c r="S98" s="7">
        <f t="shared" si="17"/>
        <v>0</v>
      </c>
      <c r="T98" s="7">
        <f t="shared" si="18"/>
        <v>0</v>
      </c>
    </row>
    <row r="99" spans="1:20" ht="12.75">
      <c r="A99" s="4">
        <v>4</v>
      </c>
      <c r="B99" s="8" t="str">
        <f>IF(Dane!B7="","",Dane!B7)</f>
        <v>Nazwisko Imię</v>
      </c>
      <c r="C99" s="11"/>
      <c r="D99" s="4"/>
      <c r="E99" s="10"/>
      <c r="F99" s="7"/>
      <c r="G99" s="4"/>
      <c r="H99" s="6"/>
      <c r="I99" s="11"/>
      <c r="J99" s="4"/>
      <c r="K99" s="10"/>
      <c r="L99" s="7"/>
      <c r="M99" s="4"/>
      <c r="N99" s="6"/>
      <c r="O99" s="11"/>
      <c r="P99" s="4"/>
      <c r="Q99" s="10"/>
      <c r="R99" s="7">
        <f t="shared" si="16"/>
        <v>0</v>
      </c>
      <c r="S99" s="7">
        <f t="shared" si="17"/>
        <v>0</v>
      </c>
      <c r="T99" s="7">
        <f t="shared" si="18"/>
        <v>0</v>
      </c>
    </row>
    <row r="100" spans="1:20" ht="12.75">
      <c r="A100" s="4">
        <v>5</v>
      </c>
      <c r="B100" s="8" t="str">
        <f>IF(Dane!B8="","",Dane!B8)</f>
        <v>Nazwisko Imię</v>
      </c>
      <c r="C100" s="11"/>
      <c r="D100" s="4"/>
      <c r="E100" s="10"/>
      <c r="F100" s="7"/>
      <c r="G100" s="4"/>
      <c r="H100" s="6"/>
      <c r="I100" s="11"/>
      <c r="J100" s="4"/>
      <c r="K100" s="10"/>
      <c r="L100" s="7"/>
      <c r="M100" s="4"/>
      <c r="N100" s="6"/>
      <c r="O100" s="11"/>
      <c r="P100" s="4"/>
      <c r="Q100" s="10"/>
      <c r="R100" s="7">
        <f t="shared" si="16"/>
        <v>0</v>
      </c>
      <c r="S100" s="7">
        <f t="shared" si="17"/>
        <v>0</v>
      </c>
      <c r="T100" s="7">
        <f t="shared" si="18"/>
        <v>0</v>
      </c>
    </row>
    <row r="101" spans="1:20" ht="12.75">
      <c r="A101" s="4">
        <v>6</v>
      </c>
      <c r="B101" s="8" t="str">
        <f>IF(Dane!B9="","",Dane!B9)</f>
        <v>Nazwisko Imię</v>
      </c>
      <c r="C101" s="11"/>
      <c r="D101" s="4"/>
      <c r="E101" s="10"/>
      <c r="F101" s="7"/>
      <c r="G101" s="4"/>
      <c r="H101" s="6"/>
      <c r="I101" s="11"/>
      <c r="J101" s="4"/>
      <c r="K101" s="10"/>
      <c r="L101" s="7"/>
      <c r="M101" s="4"/>
      <c r="N101" s="6"/>
      <c r="O101" s="11"/>
      <c r="P101" s="4"/>
      <c r="Q101" s="10"/>
      <c r="R101" s="7">
        <f t="shared" si="16"/>
        <v>0</v>
      </c>
      <c r="S101" s="7">
        <f t="shared" si="17"/>
        <v>0</v>
      </c>
      <c r="T101" s="7">
        <f t="shared" si="18"/>
        <v>0</v>
      </c>
    </row>
    <row r="102" spans="1:20" ht="12.75">
      <c r="A102" s="4">
        <v>7</v>
      </c>
      <c r="B102" s="8" t="str">
        <f>IF(Dane!B10="","",Dane!B10)</f>
        <v>Nazwisko Imię</v>
      </c>
      <c r="C102" s="11"/>
      <c r="D102" s="4"/>
      <c r="E102" s="10"/>
      <c r="F102" s="7"/>
      <c r="G102" s="4"/>
      <c r="H102" s="6"/>
      <c r="I102" s="11"/>
      <c r="J102" s="4"/>
      <c r="K102" s="10"/>
      <c r="L102" s="7"/>
      <c r="M102" s="4"/>
      <c r="N102" s="6"/>
      <c r="O102" s="11"/>
      <c r="P102" s="4"/>
      <c r="Q102" s="10"/>
      <c r="R102" s="7">
        <f t="shared" si="16"/>
        <v>0</v>
      </c>
      <c r="S102" s="7">
        <f t="shared" si="17"/>
        <v>0</v>
      </c>
      <c r="T102" s="7">
        <f t="shared" si="18"/>
        <v>0</v>
      </c>
    </row>
    <row r="103" spans="1:20" ht="12.75">
      <c r="A103" s="4">
        <v>8</v>
      </c>
      <c r="B103" s="8" t="str">
        <f>IF(Dane!B11="","",Dane!B11)</f>
        <v>Nazwisko Imię</v>
      </c>
      <c r="C103" s="11"/>
      <c r="D103" s="4"/>
      <c r="E103" s="10"/>
      <c r="F103" s="7"/>
      <c r="G103" s="4"/>
      <c r="H103" s="6"/>
      <c r="I103" s="11"/>
      <c r="J103" s="4"/>
      <c r="K103" s="10"/>
      <c r="L103" s="7"/>
      <c r="M103" s="4"/>
      <c r="N103" s="6"/>
      <c r="O103" s="11"/>
      <c r="P103" s="4"/>
      <c r="Q103" s="10"/>
      <c r="R103" s="7">
        <f t="shared" si="16"/>
        <v>0</v>
      </c>
      <c r="S103" s="7">
        <f t="shared" si="17"/>
        <v>0</v>
      </c>
      <c r="T103" s="7">
        <f t="shared" si="18"/>
        <v>0</v>
      </c>
    </row>
    <row r="104" spans="1:20" ht="12.75">
      <c r="A104" s="4">
        <v>9</v>
      </c>
      <c r="B104" s="8" t="str">
        <f>IF(Dane!B12="","",Dane!B12)</f>
        <v>Nazwisko Imię</v>
      </c>
      <c r="C104" s="11"/>
      <c r="D104" s="4"/>
      <c r="E104" s="10"/>
      <c r="F104" s="7"/>
      <c r="G104" s="4"/>
      <c r="H104" s="6"/>
      <c r="I104" s="11"/>
      <c r="J104" s="4"/>
      <c r="K104" s="10"/>
      <c r="L104" s="7"/>
      <c r="M104" s="4"/>
      <c r="N104" s="6"/>
      <c r="O104" s="11"/>
      <c r="P104" s="4"/>
      <c r="Q104" s="10"/>
      <c r="R104" s="7">
        <f t="shared" si="16"/>
        <v>0</v>
      </c>
      <c r="S104" s="7">
        <f t="shared" si="17"/>
        <v>0</v>
      </c>
      <c r="T104" s="7">
        <f t="shared" si="18"/>
        <v>0</v>
      </c>
    </row>
    <row r="105" spans="1:20" ht="12.75">
      <c r="A105" s="4">
        <v>10</v>
      </c>
      <c r="B105" s="8" t="str">
        <f>IF(Dane!B13="","",Dane!B13)</f>
        <v>Nazwisko Imię</v>
      </c>
      <c r="C105" s="11"/>
      <c r="D105" s="4"/>
      <c r="E105" s="10"/>
      <c r="F105" s="7"/>
      <c r="G105" s="4"/>
      <c r="H105" s="6"/>
      <c r="I105" s="11"/>
      <c r="J105" s="4"/>
      <c r="K105" s="10"/>
      <c r="L105" s="7"/>
      <c r="M105" s="4"/>
      <c r="N105" s="6"/>
      <c r="O105" s="11"/>
      <c r="P105" s="4"/>
      <c r="Q105" s="10"/>
      <c r="R105" s="7">
        <f t="shared" si="16"/>
        <v>0</v>
      </c>
      <c r="S105" s="7">
        <f t="shared" si="17"/>
        <v>0</v>
      </c>
      <c r="T105" s="7">
        <f t="shared" si="18"/>
        <v>0</v>
      </c>
    </row>
    <row r="106" spans="1:20" ht="12.75">
      <c r="A106" s="4">
        <v>11</v>
      </c>
      <c r="B106" s="8" t="str">
        <f>IF(Dane!B14="","",Dane!B14)</f>
        <v>Nazwisko Imię</v>
      </c>
      <c r="C106" s="11"/>
      <c r="D106" s="4"/>
      <c r="E106" s="10"/>
      <c r="F106" s="7"/>
      <c r="G106" s="4"/>
      <c r="H106" s="6"/>
      <c r="I106" s="11"/>
      <c r="J106" s="4"/>
      <c r="K106" s="10"/>
      <c r="L106" s="7"/>
      <c r="M106" s="4"/>
      <c r="N106" s="6"/>
      <c r="O106" s="11"/>
      <c r="P106" s="4"/>
      <c r="Q106" s="10"/>
      <c r="R106" s="7">
        <f t="shared" si="16"/>
        <v>0</v>
      </c>
      <c r="S106" s="7">
        <f t="shared" si="17"/>
        <v>0</v>
      </c>
      <c r="T106" s="7">
        <f t="shared" si="18"/>
        <v>0</v>
      </c>
    </row>
    <row r="107" spans="1:20" ht="12.75">
      <c r="A107" s="4">
        <v>12</v>
      </c>
      <c r="B107" s="8" t="str">
        <f>IF(Dane!B15="","",Dane!B15)</f>
        <v>Nazwisko Imię</v>
      </c>
      <c r="C107" s="11"/>
      <c r="D107" s="4"/>
      <c r="E107" s="10"/>
      <c r="F107" s="7"/>
      <c r="G107" s="4"/>
      <c r="H107" s="6"/>
      <c r="I107" s="11"/>
      <c r="J107" s="4"/>
      <c r="K107" s="10"/>
      <c r="L107" s="7"/>
      <c r="M107" s="4"/>
      <c r="N107" s="6"/>
      <c r="O107" s="11"/>
      <c r="P107" s="4"/>
      <c r="Q107" s="10"/>
      <c r="R107" s="7">
        <f t="shared" si="16"/>
        <v>0</v>
      </c>
      <c r="S107" s="7">
        <f t="shared" si="17"/>
        <v>0</v>
      </c>
      <c r="T107" s="7">
        <f t="shared" si="18"/>
        <v>0</v>
      </c>
    </row>
    <row r="108" spans="1:20" ht="12.75">
      <c r="A108" s="4">
        <v>13</v>
      </c>
      <c r="B108" s="8" t="str">
        <f>IF(Dane!B16="","",Dane!B16)</f>
        <v>Nazwisko Imię</v>
      </c>
      <c r="C108" s="11"/>
      <c r="D108" s="4"/>
      <c r="E108" s="10"/>
      <c r="F108" s="7"/>
      <c r="G108" s="4"/>
      <c r="H108" s="6"/>
      <c r="I108" s="11"/>
      <c r="J108" s="4"/>
      <c r="K108" s="10"/>
      <c r="L108" s="7"/>
      <c r="M108" s="4"/>
      <c r="N108" s="6"/>
      <c r="O108" s="11"/>
      <c r="P108" s="4"/>
      <c r="Q108" s="10"/>
      <c r="R108" s="7">
        <f t="shared" si="16"/>
        <v>0</v>
      </c>
      <c r="S108" s="7">
        <f t="shared" si="17"/>
        <v>0</v>
      </c>
      <c r="T108" s="7">
        <f t="shared" si="18"/>
        <v>0</v>
      </c>
    </row>
    <row r="109" spans="1:20" ht="12.75">
      <c r="A109" s="4">
        <v>14</v>
      </c>
      <c r="B109" s="8" t="str">
        <f>IF(Dane!B17="","",Dane!B17)</f>
        <v>Nazwisko Imię</v>
      </c>
      <c r="C109" s="11"/>
      <c r="D109" s="4"/>
      <c r="E109" s="10"/>
      <c r="F109" s="7"/>
      <c r="G109" s="4"/>
      <c r="H109" s="6"/>
      <c r="I109" s="11"/>
      <c r="J109" s="4"/>
      <c r="K109" s="10"/>
      <c r="L109" s="7"/>
      <c r="M109" s="4"/>
      <c r="N109" s="6"/>
      <c r="O109" s="11"/>
      <c r="P109" s="4"/>
      <c r="Q109" s="10"/>
      <c r="R109" s="7">
        <f t="shared" si="16"/>
        <v>0</v>
      </c>
      <c r="S109" s="7">
        <f t="shared" si="17"/>
        <v>0</v>
      </c>
      <c r="T109" s="7">
        <f t="shared" si="18"/>
        <v>0</v>
      </c>
    </row>
    <row r="110" spans="1:20" ht="12.75">
      <c r="A110" s="4">
        <v>15</v>
      </c>
      <c r="B110" s="8" t="str">
        <f>IF(Dane!B18="","",Dane!B18)</f>
        <v>Nazwisko Imię</v>
      </c>
      <c r="C110" s="11"/>
      <c r="D110" s="4"/>
      <c r="E110" s="10"/>
      <c r="F110" s="7"/>
      <c r="G110" s="4"/>
      <c r="H110" s="6"/>
      <c r="I110" s="11"/>
      <c r="J110" s="4"/>
      <c r="K110" s="10"/>
      <c r="L110" s="7"/>
      <c r="M110" s="4"/>
      <c r="N110" s="6"/>
      <c r="O110" s="11"/>
      <c r="P110" s="4"/>
      <c r="Q110" s="10"/>
      <c r="R110" s="7">
        <f t="shared" si="16"/>
        <v>0</v>
      </c>
      <c r="S110" s="7">
        <f t="shared" si="17"/>
        <v>0</v>
      </c>
      <c r="T110" s="7">
        <f t="shared" si="18"/>
        <v>0</v>
      </c>
    </row>
    <row r="111" spans="1:20" ht="12.75">
      <c r="A111" s="4">
        <v>16</v>
      </c>
      <c r="B111" s="8" t="str">
        <f>IF(Dane!B19="","",Dane!B19)</f>
        <v>Nazwisko Imię</v>
      </c>
      <c r="C111" s="11"/>
      <c r="D111" s="4"/>
      <c r="E111" s="10"/>
      <c r="F111" s="7"/>
      <c r="G111" s="4"/>
      <c r="H111" s="6"/>
      <c r="I111" s="11"/>
      <c r="J111" s="4"/>
      <c r="K111" s="10"/>
      <c r="L111" s="7"/>
      <c r="M111" s="4"/>
      <c r="N111" s="6"/>
      <c r="O111" s="11"/>
      <c r="P111" s="4"/>
      <c r="Q111" s="10"/>
      <c r="R111" s="7">
        <f t="shared" si="16"/>
        <v>0</v>
      </c>
      <c r="S111" s="7">
        <f t="shared" si="17"/>
        <v>0</v>
      </c>
      <c r="T111" s="7">
        <f t="shared" si="18"/>
        <v>0</v>
      </c>
    </row>
    <row r="112" spans="1:20" ht="12.75">
      <c r="A112" s="4">
        <v>17</v>
      </c>
      <c r="B112" s="8" t="str">
        <f>IF(Dane!B20="","",Dane!B20)</f>
        <v>Nazwisko Imię</v>
      </c>
      <c r="C112" s="11"/>
      <c r="D112" s="4"/>
      <c r="E112" s="10"/>
      <c r="F112" s="7"/>
      <c r="G112" s="4"/>
      <c r="H112" s="6"/>
      <c r="I112" s="11"/>
      <c r="J112" s="4"/>
      <c r="K112" s="10"/>
      <c r="L112" s="7"/>
      <c r="M112" s="4"/>
      <c r="N112" s="6"/>
      <c r="O112" s="11"/>
      <c r="P112" s="4"/>
      <c r="Q112" s="10"/>
      <c r="R112" s="7">
        <f t="shared" si="16"/>
        <v>0</v>
      </c>
      <c r="S112" s="7">
        <f t="shared" si="17"/>
        <v>0</v>
      </c>
      <c r="T112" s="7">
        <f t="shared" si="18"/>
        <v>0</v>
      </c>
    </row>
    <row r="113" spans="1:20" ht="12.75">
      <c r="A113" s="4">
        <v>18</v>
      </c>
      <c r="B113" s="8" t="str">
        <f>IF(Dane!B21="","",Dane!B21)</f>
        <v>Nazwisko Imię</v>
      </c>
      <c r="C113" s="11"/>
      <c r="D113" s="4"/>
      <c r="E113" s="10"/>
      <c r="F113" s="7"/>
      <c r="G113" s="4"/>
      <c r="H113" s="6"/>
      <c r="I113" s="11"/>
      <c r="J113" s="4"/>
      <c r="K113" s="10"/>
      <c r="L113" s="7"/>
      <c r="M113" s="4"/>
      <c r="N113" s="6"/>
      <c r="O113" s="11"/>
      <c r="P113" s="4"/>
      <c r="Q113" s="10"/>
      <c r="R113" s="7">
        <f t="shared" si="16"/>
        <v>0</v>
      </c>
      <c r="S113" s="7">
        <f t="shared" si="17"/>
        <v>0</v>
      </c>
      <c r="T113" s="7">
        <f t="shared" si="18"/>
        <v>0</v>
      </c>
    </row>
    <row r="114" spans="1:20" ht="12.75">
      <c r="A114" s="4">
        <v>19</v>
      </c>
      <c r="B114" s="8" t="str">
        <f>IF(Dane!B22="","",Dane!B22)</f>
        <v>Nazwisko Imię</v>
      </c>
      <c r="C114" s="11"/>
      <c r="D114" s="4"/>
      <c r="E114" s="10"/>
      <c r="F114" s="7"/>
      <c r="G114" s="4"/>
      <c r="H114" s="6"/>
      <c r="I114" s="11"/>
      <c r="J114" s="4"/>
      <c r="K114" s="10"/>
      <c r="L114" s="7"/>
      <c r="M114" s="4"/>
      <c r="N114" s="6"/>
      <c r="O114" s="11"/>
      <c r="P114" s="4"/>
      <c r="Q114" s="10"/>
      <c r="R114" s="7">
        <f t="shared" si="16"/>
        <v>0</v>
      </c>
      <c r="S114" s="7">
        <f t="shared" si="17"/>
        <v>0</v>
      </c>
      <c r="T114" s="7">
        <f t="shared" si="18"/>
        <v>0</v>
      </c>
    </row>
    <row r="115" spans="1:20" ht="12.75">
      <c r="A115" s="4">
        <v>20</v>
      </c>
      <c r="B115" s="8" t="str">
        <f>IF(Dane!B23="","",Dane!B23)</f>
        <v>Nazwisko Imię</v>
      </c>
      <c r="C115" s="11"/>
      <c r="D115" s="4"/>
      <c r="E115" s="10"/>
      <c r="F115" s="7"/>
      <c r="G115" s="4"/>
      <c r="H115" s="6"/>
      <c r="I115" s="11"/>
      <c r="J115" s="4"/>
      <c r="K115" s="10"/>
      <c r="L115" s="7"/>
      <c r="M115" s="4"/>
      <c r="N115" s="6"/>
      <c r="O115" s="11"/>
      <c r="P115" s="4"/>
      <c r="Q115" s="10"/>
      <c r="R115" s="7">
        <f t="shared" si="16"/>
        <v>0</v>
      </c>
      <c r="S115" s="7">
        <f t="shared" si="17"/>
        <v>0</v>
      </c>
      <c r="T115" s="7">
        <f t="shared" si="18"/>
        <v>0</v>
      </c>
    </row>
    <row r="116" spans="1:20" ht="12.75">
      <c r="A116" s="4">
        <v>21</v>
      </c>
      <c r="B116" s="8" t="str">
        <f>IF(Dane!B24="","",Dane!B24)</f>
        <v>Nazwisko Imię</v>
      </c>
      <c r="C116" s="11"/>
      <c r="D116" s="4"/>
      <c r="E116" s="10"/>
      <c r="F116" s="7"/>
      <c r="G116" s="4"/>
      <c r="H116" s="6"/>
      <c r="I116" s="11"/>
      <c r="J116" s="4"/>
      <c r="K116" s="10"/>
      <c r="L116" s="7"/>
      <c r="M116" s="4"/>
      <c r="N116" s="6"/>
      <c r="O116" s="11"/>
      <c r="P116" s="4"/>
      <c r="Q116" s="10"/>
      <c r="R116" s="7">
        <f t="shared" si="16"/>
        <v>0</v>
      </c>
      <c r="S116" s="7">
        <f t="shared" si="17"/>
        <v>0</v>
      </c>
      <c r="T116" s="7">
        <f t="shared" si="18"/>
        <v>0</v>
      </c>
    </row>
    <row r="117" spans="1:20" ht="12.75">
      <c r="A117" s="4">
        <v>22</v>
      </c>
      <c r="B117" s="8" t="str">
        <f>IF(Dane!B25="","",Dane!B25)</f>
        <v>Nazwisko Imię</v>
      </c>
      <c r="C117" s="11"/>
      <c r="D117" s="4"/>
      <c r="E117" s="10"/>
      <c r="F117" s="7"/>
      <c r="G117" s="4"/>
      <c r="H117" s="6"/>
      <c r="I117" s="11"/>
      <c r="J117" s="4"/>
      <c r="K117" s="10"/>
      <c r="L117" s="7"/>
      <c r="M117" s="4"/>
      <c r="N117" s="6"/>
      <c r="O117" s="11"/>
      <c r="P117" s="4"/>
      <c r="Q117" s="10"/>
      <c r="R117" s="7">
        <f t="shared" si="16"/>
        <v>0</v>
      </c>
      <c r="S117" s="7">
        <f t="shared" si="17"/>
        <v>0</v>
      </c>
      <c r="T117" s="7">
        <f t="shared" si="18"/>
        <v>0</v>
      </c>
    </row>
    <row r="118" spans="1:20" ht="12.75">
      <c r="A118" s="4">
        <v>23</v>
      </c>
      <c r="B118" s="8" t="str">
        <f>IF(Dane!B26="","",Dane!B26)</f>
        <v>Nazwisko Imię</v>
      </c>
      <c r="C118" s="11"/>
      <c r="D118" s="4"/>
      <c r="E118" s="10"/>
      <c r="F118" s="7"/>
      <c r="G118" s="4"/>
      <c r="H118" s="6"/>
      <c r="I118" s="11"/>
      <c r="J118" s="4"/>
      <c r="K118" s="10"/>
      <c r="L118" s="7"/>
      <c r="M118" s="4"/>
      <c r="N118" s="6"/>
      <c r="O118" s="11"/>
      <c r="P118" s="4"/>
      <c r="Q118" s="10"/>
      <c r="R118" s="7">
        <f t="shared" si="16"/>
        <v>0</v>
      </c>
      <c r="S118" s="7">
        <f t="shared" si="17"/>
        <v>0</v>
      </c>
      <c r="T118" s="7">
        <f t="shared" si="18"/>
        <v>0</v>
      </c>
    </row>
    <row r="119" spans="1:20" ht="12.75">
      <c r="A119" s="4">
        <v>24</v>
      </c>
      <c r="B119" s="8" t="str">
        <f>IF(Dane!B27="","",Dane!B27)</f>
        <v>Nazwisko Imię</v>
      </c>
      <c r="C119" s="11"/>
      <c r="D119" s="4"/>
      <c r="E119" s="10"/>
      <c r="F119" s="7"/>
      <c r="G119" s="4"/>
      <c r="H119" s="6"/>
      <c r="I119" s="11"/>
      <c r="J119" s="4"/>
      <c r="K119" s="10"/>
      <c r="L119" s="7"/>
      <c r="M119" s="4"/>
      <c r="N119" s="6"/>
      <c r="O119" s="11"/>
      <c r="P119" s="4"/>
      <c r="Q119" s="10"/>
      <c r="R119" s="7">
        <f aca="true" t="shared" si="19" ref="R119:R129">C119+F119+I119+L119+O119</f>
        <v>0</v>
      </c>
      <c r="S119" s="7">
        <f aca="true" t="shared" si="20" ref="S119:S129">D119+G119+J119+M119+P119</f>
        <v>0</v>
      </c>
      <c r="T119" s="7">
        <f aca="true" t="shared" si="21" ref="T119:T129">E119+H119+K119+N119+Q119</f>
        <v>0</v>
      </c>
    </row>
    <row r="120" spans="1:20" ht="12.75">
      <c r="A120" s="4">
        <v>25</v>
      </c>
      <c r="B120" s="8">
        <f>IF(Dane!B28="","",Dane!B28)</f>
      </c>
      <c r="C120" s="11"/>
      <c r="D120" s="4"/>
      <c r="E120" s="10"/>
      <c r="F120" s="7"/>
      <c r="G120" s="4"/>
      <c r="H120" s="6"/>
      <c r="I120" s="11"/>
      <c r="J120" s="4"/>
      <c r="K120" s="10"/>
      <c r="L120" s="7"/>
      <c r="M120" s="4"/>
      <c r="N120" s="6"/>
      <c r="O120" s="11"/>
      <c r="P120" s="4"/>
      <c r="Q120" s="10"/>
      <c r="R120" s="7">
        <f t="shared" si="19"/>
        <v>0</v>
      </c>
      <c r="S120" s="7">
        <f t="shared" si="20"/>
        <v>0</v>
      </c>
      <c r="T120" s="7">
        <f t="shared" si="21"/>
        <v>0</v>
      </c>
    </row>
    <row r="121" spans="1:20" ht="12.75">
      <c r="A121" s="4">
        <v>26</v>
      </c>
      <c r="B121" s="8">
        <f>IF(Dane!B29="","",Dane!B29)</f>
      </c>
      <c r="C121" s="11"/>
      <c r="D121" s="4"/>
      <c r="E121" s="10"/>
      <c r="F121" s="7"/>
      <c r="G121" s="4"/>
      <c r="H121" s="6"/>
      <c r="I121" s="11"/>
      <c r="J121" s="4"/>
      <c r="K121" s="10"/>
      <c r="L121" s="7"/>
      <c r="M121" s="4"/>
      <c r="N121" s="6"/>
      <c r="O121" s="11"/>
      <c r="P121" s="4"/>
      <c r="Q121" s="10"/>
      <c r="R121" s="7">
        <f t="shared" si="19"/>
        <v>0</v>
      </c>
      <c r="S121" s="7">
        <f t="shared" si="20"/>
        <v>0</v>
      </c>
      <c r="T121" s="7">
        <f t="shared" si="21"/>
        <v>0</v>
      </c>
    </row>
    <row r="122" spans="1:20" ht="12.75">
      <c r="A122" s="4">
        <v>27</v>
      </c>
      <c r="B122" s="8">
        <f>IF(Dane!B30="","",Dane!B30)</f>
      </c>
      <c r="C122" s="11"/>
      <c r="D122" s="4"/>
      <c r="E122" s="10"/>
      <c r="F122" s="7"/>
      <c r="G122" s="4"/>
      <c r="H122" s="6"/>
      <c r="I122" s="11"/>
      <c r="J122" s="4"/>
      <c r="K122" s="10"/>
      <c r="L122" s="7"/>
      <c r="M122" s="4"/>
      <c r="N122" s="6"/>
      <c r="O122" s="11"/>
      <c r="P122" s="4"/>
      <c r="Q122" s="10"/>
      <c r="R122" s="7">
        <f t="shared" si="19"/>
        <v>0</v>
      </c>
      <c r="S122" s="7">
        <f t="shared" si="20"/>
        <v>0</v>
      </c>
      <c r="T122" s="7">
        <f t="shared" si="21"/>
        <v>0</v>
      </c>
    </row>
    <row r="123" spans="1:20" ht="12.75">
      <c r="A123" s="4">
        <v>28</v>
      </c>
      <c r="B123" s="8">
        <f>IF(Dane!B31="","",Dane!B31)</f>
      </c>
      <c r="C123" s="11"/>
      <c r="D123" s="4"/>
      <c r="E123" s="10"/>
      <c r="F123" s="7"/>
      <c r="G123" s="4"/>
      <c r="H123" s="6"/>
      <c r="I123" s="11"/>
      <c r="J123" s="4"/>
      <c r="K123" s="10"/>
      <c r="L123" s="7"/>
      <c r="M123" s="4"/>
      <c r="N123" s="6"/>
      <c r="O123" s="11"/>
      <c r="P123" s="4"/>
      <c r="Q123" s="10"/>
      <c r="R123" s="7">
        <f t="shared" si="19"/>
        <v>0</v>
      </c>
      <c r="S123" s="7">
        <f t="shared" si="20"/>
        <v>0</v>
      </c>
      <c r="T123" s="7">
        <f t="shared" si="21"/>
        <v>0</v>
      </c>
    </row>
    <row r="124" spans="1:20" ht="12.75">
      <c r="A124" s="4">
        <v>29</v>
      </c>
      <c r="B124" s="8">
        <f>IF(Dane!B32="","",Dane!B32)</f>
      </c>
      <c r="C124" s="11"/>
      <c r="D124" s="4"/>
      <c r="E124" s="10"/>
      <c r="F124" s="7"/>
      <c r="G124" s="4"/>
      <c r="H124" s="6"/>
      <c r="I124" s="11"/>
      <c r="J124" s="4"/>
      <c r="K124" s="10"/>
      <c r="L124" s="7"/>
      <c r="M124" s="4"/>
      <c r="N124" s="6"/>
      <c r="O124" s="11"/>
      <c r="P124" s="4"/>
      <c r="Q124" s="10"/>
      <c r="R124" s="7">
        <f t="shared" si="19"/>
        <v>0</v>
      </c>
      <c r="S124" s="7">
        <f t="shared" si="20"/>
        <v>0</v>
      </c>
      <c r="T124" s="7">
        <f t="shared" si="21"/>
        <v>0</v>
      </c>
    </row>
    <row r="125" spans="1:20" ht="12.75">
      <c r="A125" s="4">
        <v>30</v>
      </c>
      <c r="B125" s="8">
        <f>IF(Dane!B33="","",Dane!B33)</f>
      </c>
      <c r="C125" s="11"/>
      <c r="D125" s="4"/>
      <c r="E125" s="10"/>
      <c r="F125" s="7"/>
      <c r="G125" s="4"/>
      <c r="H125" s="6"/>
      <c r="I125" s="11"/>
      <c r="J125" s="4"/>
      <c r="K125" s="10"/>
      <c r="L125" s="7"/>
      <c r="M125" s="4"/>
      <c r="N125" s="6"/>
      <c r="O125" s="11"/>
      <c r="P125" s="4"/>
      <c r="Q125" s="10"/>
      <c r="R125" s="7">
        <f t="shared" si="19"/>
        <v>0</v>
      </c>
      <c r="S125" s="7">
        <f t="shared" si="20"/>
        <v>0</v>
      </c>
      <c r="T125" s="7">
        <f t="shared" si="21"/>
        <v>0</v>
      </c>
    </row>
    <row r="126" spans="1:20" ht="12.75">
      <c r="A126" s="4">
        <v>31</v>
      </c>
      <c r="B126" s="8">
        <f>IF(Dane!B34="","",Dane!B34)</f>
      </c>
      <c r="C126" s="11"/>
      <c r="D126" s="4"/>
      <c r="E126" s="10"/>
      <c r="F126" s="7"/>
      <c r="G126" s="4"/>
      <c r="H126" s="6"/>
      <c r="I126" s="11"/>
      <c r="J126" s="4"/>
      <c r="K126" s="10"/>
      <c r="L126" s="7"/>
      <c r="M126" s="4"/>
      <c r="N126" s="6"/>
      <c r="O126" s="11"/>
      <c r="P126" s="4"/>
      <c r="Q126" s="10"/>
      <c r="R126" s="7">
        <f t="shared" si="19"/>
        <v>0</v>
      </c>
      <c r="S126" s="7">
        <f t="shared" si="20"/>
        <v>0</v>
      </c>
      <c r="T126" s="7">
        <f t="shared" si="21"/>
        <v>0</v>
      </c>
    </row>
    <row r="127" spans="1:20" ht="12.75">
      <c r="A127" s="4">
        <v>32</v>
      </c>
      <c r="B127" s="8">
        <f>IF(Dane!B35="","",Dane!B35)</f>
      </c>
      <c r="C127" s="11"/>
      <c r="D127" s="4"/>
      <c r="E127" s="10"/>
      <c r="F127" s="7"/>
      <c r="G127" s="4"/>
      <c r="H127" s="6"/>
      <c r="I127" s="11"/>
      <c r="J127" s="4"/>
      <c r="K127" s="10"/>
      <c r="L127" s="7"/>
      <c r="M127" s="4"/>
      <c r="N127" s="6"/>
      <c r="O127" s="11"/>
      <c r="P127" s="4"/>
      <c r="Q127" s="10"/>
      <c r="R127" s="7">
        <f t="shared" si="19"/>
        <v>0</v>
      </c>
      <c r="S127" s="7">
        <f t="shared" si="20"/>
        <v>0</v>
      </c>
      <c r="T127" s="7">
        <f t="shared" si="21"/>
        <v>0</v>
      </c>
    </row>
    <row r="128" spans="1:20" ht="12.75">
      <c r="A128" s="4">
        <v>33</v>
      </c>
      <c r="B128" s="8">
        <f>IF(Dane!B36="","",Dane!B36)</f>
      </c>
      <c r="C128" s="11"/>
      <c r="D128" s="4"/>
      <c r="E128" s="10"/>
      <c r="F128" s="7"/>
      <c r="G128" s="4"/>
      <c r="H128" s="6"/>
      <c r="I128" s="11"/>
      <c r="J128" s="4"/>
      <c r="K128" s="10"/>
      <c r="L128" s="7"/>
      <c r="M128" s="4"/>
      <c r="N128" s="6"/>
      <c r="O128" s="11"/>
      <c r="P128" s="4"/>
      <c r="Q128" s="10"/>
      <c r="R128" s="7">
        <f t="shared" si="19"/>
        <v>0</v>
      </c>
      <c r="S128" s="7">
        <f t="shared" si="20"/>
        <v>0</v>
      </c>
      <c r="T128" s="7">
        <f t="shared" si="21"/>
        <v>0</v>
      </c>
    </row>
    <row r="129" spans="1:20" ht="12.75">
      <c r="A129" s="4">
        <v>34</v>
      </c>
      <c r="B129" s="8">
        <f>IF(Dane!B37="","",Dane!B37)</f>
      </c>
      <c r="C129" s="11"/>
      <c r="D129" s="4"/>
      <c r="E129" s="10"/>
      <c r="F129" s="7"/>
      <c r="G129" s="4"/>
      <c r="H129" s="6"/>
      <c r="I129" s="11"/>
      <c r="J129" s="4"/>
      <c r="K129" s="10"/>
      <c r="L129" s="7"/>
      <c r="M129" s="4"/>
      <c r="N129" s="6"/>
      <c r="O129" s="11"/>
      <c r="P129" s="4"/>
      <c r="Q129" s="10"/>
      <c r="R129" s="7">
        <f t="shared" si="19"/>
        <v>0</v>
      </c>
      <c r="S129" s="7">
        <f t="shared" si="20"/>
        <v>0</v>
      </c>
      <c r="T129" s="7">
        <f t="shared" si="21"/>
        <v>0</v>
      </c>
    </row>
    <row r="130" spans="1:20" ht="12.75">
      <c r="A130" s="4">
        <v>35</v>
      </c>
      <c r="B130" s="8">
        <f>IF(Dane!B38="","",Dane!B38)</f>
      </c>
      <c r="C130" s="11"/>
      <c r="D130" s="4"/>
      <c r="E130" s="10"/>
      <c r="F130" s="7"/>
      <c r="G130" s="4"/>
      <c r="H130" s="6"/>
      <c r="I130" s="11"/>
      <c r="J130" s="4"/>
      <c r="K130" s="10"/>
      <c r="L130" s="7"/>
      <c r="M130" s="4"/>
      <c r="N130" s="6"/>
      <c r="O130" s="11"/>
      <c r="P130" s="4"/>
      <c r="Q130" s="10"/>
      <c r="R130" s="7">
        <f aca="true" t="shared" si="22" ref="R130:T134">C130+F130+I130+L130+O130</f>
        <v>0</v>
      </c>
      <c r="S130" s="7">
        <f t="shared" si="22"/>
        <v>0</v>
      </c>
      <c r="T130" s="7">
        <f t="shared" si="22"/>
        <v>0</v>
      </c>
    </row>
    <row r="131" spans="1:20" ht="12.75">
      <c r="A131" s="4">
        <v>36</v>
      </c>
      <c r="B131" s="8">
        <f>IF(Dane!B39="","",Dane!B39)</f>
      </c>
      <c r="C131" s="11"/>
      <c r="D131" s="4"/>
      <c r="E131" s="10"/>
      <c r="F131" s="7"/>
      <c r="G131" s="4"/>
      <c r="H131" s="6"/>
      <c r="I131" s="11"/>
      <c r="J131" s="4"/>
      <c r="K131" s="10"/>
      <c r="L131" s="7"/>
      <c r="M131" s="4"/>
      <c r="N131" s="6"/>
      <c r="O131" s="11"/>
      <c r="P131" s="4"/>
      <c r="Q131" s="10"/>
      <c r="R131" s="7">
        <f t="shared" si="22"/>
        <v>0</v>
      </c>
      <c r="S131" s="7">
        <f t="shared" si="22"/>
        <v>0</v>
      </c>
      <c r="T131" s="7">
        <f t="shared" si="22"/>
        <v>0</v>
      </c>
    </row>
    <row r="132" spans="1:20" ht="12.75">
      <c r="A132" s="4">
        <v>37</v>
      </c>
      <c r="B132" s="8">
        <f>IF(Dane!B40="","",Dane!B40)</f>
      </c>
      <c r="C132" s="11"/>
      <c r="D132" s="4"/>
      <c r="E132" s="10"/>
      <c r="F132" s="7"/>
      <c r="G132" s="4"/>
      <c r="H132" s="6"/>
      <c r="I132" s="11"/>
      <c r="J132" s="4"/>
      <c r="K132" s="10"/>
      <c r="L132" s="7"/>
      <c r="M132" s="4"/>
      <c r="N132" s="6"/>
      <c r="O132" s="11"/>
      <c r="P132" s="4"/>
      <c r="Q132" s="10"/>
      <c r="R132" s="7">
        <f t="shared" si="22"/>
        <v>0</v>
      </c>
      <c r="S132" s="7">
        <f t="shared" si="22"/>
        <v>0</v>
      </c>
      <c r="T132" s="7">
        <f t="shared" si="22"/>
        <v>0</v>
      </c>
    </row>
    <row r="133" spans="1:20" ht="12.75">
      <c r="A133" s="4">
        <v>38</v>
      </c>
      <c r="B133" s="8">
        <f>IF(Dane!B41="","",Dane!B41)</f>
      </c>
      <c r="C133" s="11"/>
      <c r="D133" s="4"/>
      <c r="E133" s="10"/>
      <c r="F133" s="7"/>
      <c r="G133" s="4"/>
      <c r="H133" s="6"/>
      <c r="I133" s="11"/>
      <c r="J133" s="4"/>
      <c r="K133" s="10"/>
      <c r="L133" s="7"/>
      <c r="M133" s="4"/>
      <c r="N133" s="6"/>
      <c r="O133" s="11"/>
      <c r="P133" s="4"/>
      <c r="Q133" s="10"/>
      <c r="R133" s="7">
        <f t="shared" si="22"/>
        <v>0</v>
      </c>
      <c r="S133" s="7">
        <f t="shared" si="22"/>
        <v>0</v>
      </c>
      <c r="T133" s="7">
        <f t="shared" si="22"/>
        <v>0</v>
      </c>
    </row>
    <row r="134" spans="1:20" ht="12.75">
      <c r="A134" s="5"/>
      <c r="B134" s="6" t="s">
        <v>10</v>
      </c>
      <c r="C134" s="11">
        <f aca="true" t="shared" si="23" ref="C134:Q134">SUM(C96:C132)</f>
        <v>0</v>
      </c>
      <c r="D134" s="4">
        <f t="shared" si="23"/>
        <v>0</v>
      </c>
      <c r="E134" s="10">
        <f t="shared" si="23"/>
        <v>0</v>
      </c>
      <c r="F134" s="7">
        <f t="shared" si="23"/>
        <v>0</v>
      </c>
      <c r="G134" s="4">
        <f t="shared" si="23"/>
        <v>0</v>
      </c>
      <c r="H134" s="6">
        <f t="shared" si="23"/>
        <v>0</v>
      </c>
      <c r="I134" s="11">
        <f t="shared" si="23"/>
        <v>0</v>
      </c>
      <c r="J134" s="4">
        <f t="shared" si="23"/>
        <v>0</v>
      </c>
      <c r="K134" s="10">
        <f t="shared" si="23"/>
        <v>0</v>
      </c>
      <c r="L134" s="11">
        <f t="shared" si="23"/>
        <v>0</v>
      </c>
      <c r="M134" s="4">
        <f t="shared" si="23"/>
        <v>0</v>
      </c>
      <c r="N134" s="6">
        <f t="shared" si="23"/>
        <v>0</v>
      </c>
      <c r="O134" s="11">
        <f t="shared" si="23"/>
        <v>0</v>
      </c>
      <c r="P134" s="4">
        <f t="shared" si="23"/>
        <v>0</v>
      </c>
      <c r="Q134" s="10">
        <f t="shared" si="23"/>
        <v>0</v>
      </c>
      <c r="R134" s="7">
        <f t="shared" si="22"/>
        <v>0</v>
      </c>
      <c r="S134" s="4">
        <f t="shared" si="22"/>
        <v>0</v>
      </c>
      <c r="T134" s="4">
        <f t="shared" si="22"/>
        <v>0</v>
      </c>
    </row>
    <row r="135" ht="12.75"/>
    <row r="136" ht="12.75"/>
    <row r="137" spans="2:20" ht="12.75">
      <c r="B137" s="1" t="s">
        <v>56</v>
      </c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>
        <f>SUM(C137:Q137)</f>
        <v>0</v>
      </c>
      <c r="S137" s="210"/>
      <c r="T137" s="210"/>
    </row>
    <row r="138" spans="2:20" ht="12.75">
      <c r="B138" s="1" t="s">
        <v>55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>
        <f>SUM(C138:Q138)</f>
        <v>0</v>
      </c>
      <c r="S138" s="218"/>
      <c r="T138" s="218"/>
    </row>
    <row r="139" spans="1:20" ht="12.75">
      <c r="A139" s="216" t="s">
        <v>0</v>
      </c>
      <c r="B139" s="217" t="s">
        <v>1</v>
      </c>
      <c r="C139" s="211">
        <v>1</v>
      </c>
      <c r="D139" s="212"/>
      <c r="E139" s="213"/>
      <c r="F139" s="214">
        <v>2</v>
      </c>
      <c r="G139" s="212"/>
      <c r="H139" s="215"/>
      <c r="I139" s="211">
        <v>3</v>
      </c>
      <c r="J139" s="212"/>
      <c r="K139" s="213"/>
      <c r="L139" s="214">
        <v>4</v>
      </c>
      <c r="M139" s="212"/>
      <c r="N139" s="215"/>
      <c r="O139" s="211">
        <v>5</v>
      </c>
      <c r="P139" s="212"/>
      <c r="Q139" s="215"/>
      <c r="R139" s="212" t="s">
        <v>31</v>
      </c>
      <c r="S139" s="212"/>
      <c r="T139" s="212"/>
    </row>
    <row r="140" spans="1:20" ht="12.75">
      <c r="A140" s="216"/>
      <c r="B140" s="217"/>
      <c r="C140" s="11" t="s">
        <v>7</v>
      </c>
      <c r="D140" s="4" t="s">
        <v>8</v>
      </c>
      <c r="E140" s="10" t="s">
        <v>9</v>
      </c>
      <c r="F140" s="7" t="s">
        <v>7</v>
      </c>
      <c r="G140" s="4" t="s">
        <v>8</v>
      </c>
      <c r="H140" s="6" t="s">
        <v>9</v>
      </c>
      <c r="I140" s="11" t="s">
        <v>7</v>
      </c>
      <c r="J140" s="4" t="s">
        <v>8</v>
      </c>
      <c r="K140" s="10" t="s">
        <v>9</v>
      </c>
      <c r="L140" s="7" t="s">
        <v>7</v>
      </c>
      <c r="M140" s="4" t="s">
        <v>8</v>
      </c>
      <c r="N140" s="6" t="s">
        <v>9</v>
      </c>
      <c r="O140" s="11" t="s">
        <v>7</v>
      </c>
      <c r="P140" s="4" t="s">
        <v>8</v>
      </c>
      <c r="Q140" s="10" t="s">
        <v>9</v>
      </c>
      <c r="R140" s="7" t="s">
        <v>7</v>
      </c>
      <c r="S140" s="4" t="s">
        <v>8</v>
      </c>
      <c r="T140" s="4" t="s">
        <v>9</v>
      </c>
    </row>
    <row r="141" spans="1:20" ht="12.75">
      <c r="A141" s="4">
        <v>1</v>
      </c>
      <c r="B141" s="8" t="str">
        <f>IF(Dane!B4="","",Dane!B4)</f>
        <v>Nazwisko Imię</v>
      </c>
      <c r="C141" s="11"/>
      <c r="D141" s="4"/>
      <c r="E141" s="10"/>
      <c r="F141" s="7"/>
      <c r="G141" s="4"/>
      <c r="H141" s="6"/>
      <c r="I141" s="11"/>
      <c r="J141" s="4"/>
      <c r="K141" s="10"/>
      <c r="L141" s="7"/>
      <c r="M141" s="4"/>
      <c r="N141" s="6"/>
      <c r="O141" s="11"/>
      <c r="P141" s="4"/>
      <c r="Q141" s="10"/>
      <c r="R141" s="7">
        <f>C141+F141+I141+L141+O141</f>
        <v>0</v>
      </c>
      <c r="S141" s="7">
        <f>D141+G141+J141+M141+P141</f>
        <v>0</v>
      </c>
      <c r="T141" s="7">
        <f>E141+H141+K141+N141+Q141</f>
        <v>0</v>
      </c>
    </row>
    <row r="142" spans="1:20" ht="12.75">
      <c r="A142" s="4">
        <v>2</v>
      </c>
      <c r="B142" s="8" t="str">
        <f>IF(Dane!B5="","",Dane!B5)</f>
        <v>Nazwisko Imię</v>
      </c>
      <c r="C142" s="11"/>
      <c r="D142" s="4"/>
      <c r="E142" s="10"/>
      <c r="F142" s="7"/>
      <c r="G142" s="4"/>
      <c r="H142" s="6"/>
      <c r="I142" s="11"/>
      <c r="J142" s="4"/>
      <c r="K142" s="10"/>
      <c r="L142" s="7"/>
      <c r="M142" s="4"/>
      <c r="N142" s="6"/>
      <c r="O142" s="11"/>
      <c r="P142" s="4"/>
      <c r="Q142" s="10"/>
      <c r="R142" s="7">
        <f aca="true" t="shared" si="24" ref="R142:R174">C142+F142+I142+L142+O142</f>
        <v>0</v>
      </c>
      <c r="S142" s="7">
        <f aca="true" t="shared" si="25" ref="S142:S174">D142+G142+J142+M142+P142</f>
        <v>0</v>
      </c>
      <c r="T142" s="7">
        <f aca="true" t="shared" si="26" ref="T142:T174">E142+H142+K142+N142+Q142</f>
        <v>0</v>
      </c>
    </row>
    <row r="143" spans="1:20" ht="12.75">
      <c r="A143" s="4">
        <v>3</v>
      </c>
      <c r="B143" s="8" t="str">
        <f>IF(Dane!B6="","",Dane!B6)</f>
        <v>Nazwisko Imię</v>
      </c>
      <c r="C143" s="11"/>
      <c r="D143" s="4"/>
      <c r="E143" s="10"/>
      <c r="F143" s="7"/>
      <c r="G143" s="4"/>
      <c r="H143" s="6"/>
      <c r="I143" s="11"/>
      <c r="J143" s="4"/>
      <c r="K143" s="10"/>
      <c r="L143" s="7"/>
      <c r="M143" s="4"/>
      <c r="N143" s="6"/>
      <c r="O143" s="11"/>
      <c r="P143" s="4"/>
      <c r="Q143" s="10"/>
      <c r="R143" s="7">
        <f t="shared" si="24"/>
        <v>0</v>
      </c>
      <c r="S143" s="7">
        <f t="shared" si="25"/>
        <v>0</v>
      </c>
      <c r="T143" s="7">
        <f t="shared" si="26"/>
        <v>0</v>
      </c>
    </row>
    <row r="144" spans="1:20" ht="12.75">
      <c r="A144" s="4">
        <v>4</v>
      </c>
      <c r="B144" s="8" t="str">
        <f>IF(Dane!B7="","",Dane!B7)</f>
        <v>Nazwisko Imię</v>
      </c>
      <c r="C144" s="11"/>
      <c r="D144" s="4"/>
      <c r="E144" s="10"/>
      <c r="F144" s="7"/>
      <c r="G144" s="4"/>
      <c r="H144" s="6"/>
      <c r="I144" s="11"/>
      <c r="J144" s="4"/>
      <c r="K144" s="10"/>
      <c r="L144" s="7"/>
      <c r="M144" s="4"/>
      <c r="N144" s="6"/>
      <c r="O144" s="11"/>
      <c r="P144" s="4"/>
      <c r="Q144" s="10"/>
      <c r="R144" s="7">
        <f t="shared" si="24"/>
        <v>0</v>
      </c>
      <c r="S144" s="7">
        <f t="shared" si="25"/>
        <v>0</v>
      </c>
      <c r="T144" s="7">
        <f t="shared" si="26"/>
        <v>0</v>
      </c>
    </row>
    <row r="145" spans="1:20" ht="12.75">
      <c r="A145" s="4">
        <v>5</v>
      </c>
      <c r="B145" s="8" t="str">
        <f>IF(Dane!B8="","",Dane!B8)</f>
        <v>Nazwisko Imię</v>
      </c>
      <c r="C145" s="11"/>
      <c r="D145" s="4"/>
      <c r="E145" s="10"/>
      <c r="F145" s="7"/>
      <c r="G145" s="4"/>
      <c r="H145" s="6"/>
      <c r="I145" s="11"/>
      <c r="J145" s="4"/>
      <c r="K145" s="10"/>
      <c r="L145" s="7"/>
      <c r="M145" s="4"/>
      <c r="N145" s="6"/>
      <c r="O145" s="11"/>
      <c r="P145" s="4"/>
      <c r="Q145" s="10"/>
      <c r="R145" s="7">
        <f t="shared" si="24"/>
        <v>0</v>
      </c>
      <c r="S145" s="7">
        <f t="shared" si="25"/>
        <v>0</v>
      </c>
      <c r="T145" s="7">
        <f t="shared" si="26"/>
        <v>0</v>
      </c>
    </row>
    <row r="146" spans="1:20" ht="12.75">
      <c r="A146" s="4">
        <v>6</v>
      </c>
      <c r="B146" s="8" t="str">
        <f>IF(Dane!B9="","",Dane!B9)</f>
        <v>Nazwisko Imię</v>
      </c>
      <c r="C146" s="11"/>
      <c r="D146" s="4"/>
      <c r="E146" s="10"/>
      <c r="F146" s="7"/>
      <c r="G146" s="4"/>
      <c r="H146" s="6"/>
      <c r="I146" s="11"/>
      <c r="J146" s="4"/>
      <c r="K146" s="10"/>
      <c r="L146" s="7"/>
      <c r="M146" s="4"/>
      <c r="N146" s="6"/>
      <c r="O146" s="11"/>
      <c r="P146" s="4"/>
      <c r="Q146" s="10"/>
      <c r="R146" s="7">
        <f t="shared" si="24"/>
        <v>0</v>
      </c>
      <c r="S146" s="7">
        <f t="shared" si="25"/>
        <v>0</v>
      </c>
      <c r="T146" s="7">
        <f t="shared" si="26"/>
        <v>0</v>
      </c>
    </row>
    <row r="147" spans="1:20" ht="12.75">
      <c r="A147" s="4">
        <v>7</v>
      </c>
      <c r="B147" s="8" t="str">
        <f>IF(Dane!B10="","",Dane!B10)</f>
        <v>Nazwisko Imię</v>
      </c>
      <c r="C147" s="11"/>
      <c r="D147" s="4"/>
      <c r="E147" s="10"/>
      <c r="F147" s="7"/>
      <c r="G147" s="4"/>
      <c r="H147" s="6"/>
      <c r="I147" s="11"/>
      <c r="J147" s="4"/>
      <c r="K147" s="10"/>
      <c r="L147" s="7"/>
      <c r="M147" s="4"/>
      <c r="N147" s="6"/>
      <c r="O147" s="11"/>
      <c r="P147" s="4"/>
      <c r="Q147" s="10"/>
      <c r="R147" s="7">
        <f t="shared" si="24"/>
        <v>0</v>
      </c>
      <c r="S147" s="7">
        <f t="shared" si="25"/>
        <v>0</v>
      </c>
      <c r="T147" s="7">
        <f t="shared" si="26"/>
        <v>0</v>
      </c>
    </row>
    <row r="148" spans="1:20" ht="12.75">
      <c r="A148" s="4">
        <v>8</v>
      </c>
      <c r="B148" s="8" t="str">
        <f>IF(Dane!B11="","",Dane!B11)</f>
        <v>Nazwisko Imię</v>
      </c>
      <c r="C148" s="11"/>
      <c r="D148" s="4"/>
      <c r="E148" s="10"/>
      <c r="F148" s="7"/>
      <c r="G148" s="4"/>
      <c r="H148" s="6"/>
      <c r="I148" s="11"/>
      <c r="J148" s="4"/>
      <c r="K148" s="10"/>
      <c r="L148" s="7"/>
      <c r="M148" s="4"/>
      <c r="N148" s="6"/>
      <c r="O148" s="11"/>
      <c r="P148" s="4"/>
      <c r="Q148" s="10"/>
      <c r="R148" s="7">
        <f t="shared" si="24"/>
        <v>0</v>
      </c>
      <c r="S148" s="7">
        <f t="shared" si="25"/>
        <v>0</v>
      </c>
      <c r="T148" s="7">
        <f t="shared" si="26"/>
        <v>0</v>
      </c>
    </row>
    <row r="149" spans="1:20" ht="12.75">
      <c r="A149" s="4">
        <v>9</v>
      </c>
      <c r="B149" s="8" t="str">
        <f>IF(Dane!B12="","",Dane!B12)</f>
        <v>Nazwisko Imię</v>
      </c>
      <c r="C149" s="11"/>
      <c r="D149" s="4"/>
      <c r="E149" s="10"/>
      <c r="F149" s="7"/>
      <c r="G149" s="4"/>
      <c r="H149" s="6"/>
      <c r="I149" s="11"/>
      <c r="J149" s="4"/>
      <c r="K149" s="10"/>
      <c r="L149" s="7"/>
      <c r="M149" s="4"/>
      <c r="N149" s="6"/>
      <c r="O149" s="11"/>
      <c r="P149" s="4"/>
      <c r="Q149" s="10"/>
      <c r="R149" s="7">
        <f t="shared" si="24"/>
        <v>0</v>
      </c>
      <c r="S149" s="7">
        <f t="shared" si="25"/>
        <v>0</v>
      </c>
      <c r="T149" s="7">
        <f t="shared" si="26"/>
        <v>0</v>
      </c>
    </row>
    <row r="150" spans="1:20" ht="12.75">
      <c r="A150" s="4">
        <v>10</v>
      </c>
      <c r="B150" s="8" t="str">
        <f>IF(Dane!B13="","",Dane!B13)</f>
        <v>Nazwisko Imię</v>
      </c>
      <c r="C150" s="11"/>
      <c r="D150" s="4"/>
      <c r="E150" s="10"/>
      <c r="F150" s="7"/>
      <c r="G150" s="4"/>
      <c r="H150" s="6"/>
      <c r="I150" s="11"/>
      <c r="J150" s="4"/>
      <c r="K150" s="10"/>
      <c r="L150" s="7"/>
      <c r="M150" s="4"/>
      <c r="N150" s="6"/>
      <c r="O150" s="11"/>
      <c r="P150" s="4"/>
      <c r="Q150" s="10"/>
      <c r="R150" s="7">
        <f t="shared" si="24"/>
        <v>0</v>
      </c>
      <c r="S150" s="7">
        <f t="shared" si="25"/>
        <v>0</v>
      </c>
      <c r="T150" s="7">
        <f t="shared" si="26"/>
        <v>0</v>
      </c>
    </row>
    <row r="151" spans="1:20" ht="12.75">
      <c r="A151" s="4">
        <v>11</v>
      </c>
      <c r="B151" s="8" t="str">
        <f>IF(Dane!B14="","",Dane!B14)</f>
        <v>Nazwisko Imię</v>
      </c>
      <c r="C151" s="11"/>
      <c r="D151" s="4"/>
      <c r="E151" s="10"/>
      <c r="F151" s="7"/>
      <c r="G151" s="4"/>
      <c r="H151" s="6"/>
      <c r="I151" s="11"/>
      <c r="J151" s="4"/>
      <c r="K151" s="10"/>
      <c r="L151" s="7"/>
      <c r="M151" s="4"/>
      <c r="N151" s="6"/>
      <c r="O151" s="11"/>
      <c r="P151" s="4"/>
      <c r="Q151" s="10"/>
      <c r="R151" s="7">
        <f t="shared" si="24"/>
        <v>0</v>
      </c>
      <c r="S151" s="7">
        <f t="shared" si="25"/>
        <v>0</v>
      </c>
      <c r="T151" s="7">
        <f t="shared" si="26"/>
        <v>0</v>
      </c>
    </row>
    <row r="152" spans="1:20" ht="12.75">
      <c r="A152" s="4">
        <v>12</v>
      </c>
      <c r="B152" s="8" t="str">
        <f>IF(Dane!B15="","",Dane!B15)</f>
        <v>Nazwisko Imię</v>
      </c>
      <c r="C152" s="11"/>
      <c r="D152" s="4"/>
      <c r="E152" s="10"/>
      <c r="F152" s="7"/>
      <c r="G152" s="4"/>
      <c r="H152" s="6"/>
      <c r="I152" s="11"/>
      <c r="J152" s="4"/>
      <c r="K152" s="10"/>
      <c r="L152" s="7"/>
      <c r="M152" s="4"/>
      <c r="N152" s="6"/>
      <c r="O152" s="11"/>
      <c r="P152" s="4"/>
      <c r="Q152" s="10"/>
      <c r="R152" s="7">
        <f t="shared" si="24"/>
        <v>0</v>
      </c>
      <c r="S152" s="7">
        <f t="shared" si="25"/>
        <v>0</v>
      </c>
      <c r="T152" s="7">
        <f t="shared" si="26"/>
        <v>0</v>
      </c>
    </row>
    <row r="153" spans="1:20" ht="12.75">
      <c r="A153" s="4">
        <v>13</v>
      </c>
      <c r="B153" s="8" t="str">
        <f>IF(Dane!B16="","",Dane!B16)</f>
        <v>Nazwisko Imię</v>
      </c>
      <c r="C153" s="11"/>
      <c r="D153" s="4"/>
      <c r="E153" s="10"/>
      <c r="F153" s="7"/>
      <c r="G153" s="4"/>
      <c r="H153" s="6"/>
      <c r="I153" s="11"/>
      <c r="J153" s="4"/>
      <c r="K153" s="10"/>
      <c r="L153" s="7"/>
      <c r="M153" s="4"/>
      <c r="N153" s="6"/>
      <c r="O153" s="11"/>
      <c r="P153" s="4"/>
      <c r="Q153" s="10"/>
      <c r="R153" s="7">
        <f t="shared" si="24"/>
        <v>0</v>
      </c>
      <c r="S153" s="7">
        <f t="shared" si="25"/>
        <v>0</v>
      </c>
      <c r="T153" s="7">
        <f t="shared" si="26"/>
        <v>0</v>
      </c>
    </row>
    <row r="154" spans="1:20" ht="12.75">
      <c r="A154" s="4">
        <v>14</v>
      </c>
      <c r="B154" s="8" t="str">
        <f>IF(Dane!B17="","",Dane!B17)</f>
        <v>Nazwisko Imię</v>
      </c>
      <c r="C154" s="11"/>
      <c r="D154" s="4"/>
      <c r="E154" s="10"/>
      <c r="F154" s="7"/>
      <c r="G154" s="4"/>
      <c r="H154" s="6"/>
      <c r="I154" s="11"/>
      <c r="J154" s="4"/>
      <c r="K154" s="10"/>
      <c r="L154" s="7"/>
      <c r="M154" s="4"/>
      <c r="N154" s="6"/>
      <c r="O154" s="11"/>
      <c r="P154" s="4"/>
      <c r="Q154" s="10"/>
      <c r="R154" s="7">
        <f t="shared" si="24"/>
        <v>0</v>
      </c>
      <c r="S154" s="7">
        <f t="shared" si="25"/>
        <v>0</v>
      </c>
      <c r="T154" s="7">
        <f t="shared" si="26"/>
        <v>0</v>
      </c>
    </row>
    <row r="155" spans="1:20" ht="12.75">
      <c r="A155" s="4">
        <v>15</v>
      </c>
      <c r="B155" s="8" t="str">
        <f>IF(Dane!B18="","",Dane!B18)</f>
        <v>Nazwisko Imię</v>
      </c>
      <c r="C155" s="11"/>
      <c r="D155" s="4"/>
      <c r="E155" s="10"/>
      <c r="F155" s="7"/>
      <c r="G155" s="4"/>
      <c r="H155" s="6"/>
      <c r="I155" s="11"/>
      <c r="J155" s="4"/>
      <c r="K155" s="10"/>
      <c r="L155" s="7"/>
      <c r="M155" s="4"/>
      <c r="N155" s="6"/>
      <c r="O155" s="11"/>
      <c r="P155" s="4"/>
      <c r="Q155" s="10"/>
      <c r="R155" s="7">
        <f t="shared" si="24"/>
        <v>0</v>
      </c>
      <c r="S155" s="7">
        <f t="shared" si="25"/>
        <v>0</v>
      </c>
      <c r="T155" s="7">
        <f t="shared" si="26"/>
        <v>0</v>
      </c>
    </row>
    <row r="156" spans="1:20" ht="12.75">
      <c r="A156" s="4">
        <v>16</v>
      </c>
      <c r="B156" s="8" t="str">
        <f>IF(Dane!B19="","",Dane!B19)</f>
        <v>Nazwisko Imię</v>
      </c>
      <c r="C156" s="11"/>
      <c r="D156" s="4"/>
      <c r="E156" s="10"/>
      <c r="F156" s="7"/>
      <c r="G156" s="4"/>
      <c r="H156" s="6"/>
      <c r="I156" s="11"/>
      <c r="J156" s="4"/>
      <c r="K156" s="10"/>
      <c r="L156" s="7"/>
      <c r="M156" s="4"/>
      <c r="N156" s="6"/>
      <c r="O156" s="11"/>
      <c r="P156" s="4"/>
      <c r="Q156" s="10"/>
      <c r="R156" s="7">
        <f t="shared" si="24"/>
        <v>0</v>
      </c>
      <c r="S156" s="7">
        <f t="shared" si="25"/>
        <v>0</v>
      </c>
      <c r="T156" s="7">
        <f t="shared" si="26"/>
        <v>0</v>
      </c>
    </row>
    <row r="157" spans="1:20" ht="12.75">
      <c r="A157" s="4">
        <v>17</v>
      </c>
      <c r="B157" s="8" t="str">
        <f>IF(Dane!B20="","",Dane!B20)</f>
        <v>Nazwisko Imię</v>
      </c>
      <c r="C157" s="11"/>
      <c r="D157" s="4"/>
      <c r="E157" s="10"/>
      <c r="F157" s="7"/>
      <c r="G157" s="4"/>
      <c r="H157" s="6"/>
      <c r="I157" s="11"/>
      <c r="J157" s="4"/>
      <c r="K157" s="10"/>
      <c r="L157" s="7"/>
      <c r="M157" s="4"/>
      <c r="N157" s="6"/>
      <c r="O157" s="11"/>
      <c r="P157" s="4"/>
      <c r="Q157" s="10"/>
      <c r="R157" s="7">
        <f t="shared" si="24"/>
        <v>0</v>
      </c>
      <c r="S157" s="7">
        <f t="shared" si="25"/>
        <v>0</v>
      </c>
      <c r="T157" s="7">
        <f t="shared" si="26"/>
        <v>0</v>
      </c>
    </row>
    <row r="158" spans="1:20" ht="12.75">
      <c r="A158" s="4">
        <v>18</v>
      </c>
      <c r="B158" s="8" t="str">
        <f>IF(Dane!B21="","",Dane!B21)</f>
        <v>Nazwisko Imię</v>
      </c>
      <c r="C158" s="11"/>
      <c r="D158" s="4"/>
      <c r="E158" s="10"/>
      <c r="F158" s="7"/>
      <c r="G158" s="4"/>
      <c r="H158" s="6"/>
      <c r="I158" s="11"/>
      <c r="J158" s="4"/>
      <c r="K158" s="10"/>
      <c r="L158" s="7"/>
      <c r="M158" s="4"/>
      <c r="N158" s="6"/>
      <c r="O158" s="11"/>
      <c r="P158" s="4"/>
      <c r="Q158" s="10"/>
      <c r="R158" s="7">
        <f t="shared" si="24"/>
        <v>0</v>
      </c>
      <c r="S158" s="7">
        <f t="shared" si="25"/>
        <v>0</v>
      </c>
      <c r="T158" s="7">
        <f t="shared" si="26"/>
        <v>0</v>
      </c>
    </row>
    <row r="159" spans="1:20" ht="12.75">
      <c r="A159" s="4">
        <v>19</v>
      </c>
      <c r="B159" s="8" t="str">
        <f>IF(Dane!B22="","",Dane!B22)</f>
        <v>Nazwisko Imię</v>
      </c>
      <c r="C159" s="11"/>
      <c r="D159" s="4"/>
      <c r="E159" s="10"/>
      <c r="F159" s="7"/>
      <c r="G159" s="4"/>
      <c r="H159" s="6"/>
      <c r="I159" s="11"/>
      <c r="J159" s="4"/>
      <c r="K159" s="10"/>
      <c r="L159" s="7"/>
      <c r="M159" s="4"/>
      <c r="N159" s="6"/>
      <c r="O159" s="11"/>
      <c r="P159" s="4"/>
      <c r="Q159" s="10"/>
      <c r="R159" s="7">
        <f t="shared" si="24"/>
        <v>0</v>
      </c>
      <c r="S159" s="7">
        <f t="shared" si="25"/>
        <v>0</v>
      </c>
      <c r="T159" s="7">
        <f t="shared" si="26"/>
        <v>0</v>
      </c>
    </row>
    <row r="160" spans="1:20" ht="12.75">
      <c r="A160" s="4">
        <v>20</v>
      </c>
      <c r="B160" s="8" t="str">
        <f>IF(Dane!B23="","",Dane!B23)</f>
        <v>Nazwisko Imię</v>
      </c>
      <c r="C160" s="11"/>
      <c r="D160" s="4"/>
      <c r="E160" s="10"/>
      <c r="F160" s="7"/>
      <c r="G160" s="4"/>
      <c r="H160" s="6"/>
      <c r="I160" s="11"/>
      <c r="J160" s="4"/>
      <c r="K160" s="10"/>
      <c r="L160" s="7"/>
      <c r="M160" s="4"/>
      <c r="N160" s="6"/>
      <c r="O160" s="11"/>
      <c r="P160" s="4"/>
      <c r="Q160" s="10"/>
      <c r="R160" s="7">
        <f t="shared" si="24"/>
        <v>0</v>
      </c>
      <c r="S160" s="7">
        <f t="shared" si="25"/>
        <v>0</v>
      </c>
      <c r="T160" s="7">
        <f t="shared" si="26"/>
        <v>0</v>
      </c>
    </row>
    <row r="161" spans="1:20" ht="12.75">
      <c r="A161" s="4">
        <v>21</v>
      </c>
      <c r="B161" s="8" t="str">
        <f>IF(Dane!B24="","",Dane!B24)</f>
        <v>Nazwisko Imię</v>
      </c>
      <c r="C161" s="11"/>
      <c r="D161" s="4"/>
      <c r="E161" s="10"/>
      <c r="F161" s="7"/>
      <c r="G161" s="4"/>
      <c r="H161" s="6"/>
      <c r="I161" s="11"/>
      <c r="J161" s="4"/>
      <c r="K161" s="10"/>
      <c r="L161" s="7"/>
      <c r="M161" s="4"/>
      <c r="N161" s="6"/>
      <c r="O161" s="11"/>
      <c r="P161" s="4"/>
      <c r="Q161" s="10"/>
      <c r="R161" s="7">
        <f t="shared" si="24"/>
        <v>0</v>
      </c>
      <c r="S161" s="7">
        <f t="shared" si="25"/>
        <v>0</v>
      </c>
      <c r="T161" s="7">
        <f t="shared" si="26"/>
        <v>0</v>
      </c>
    </row>
    <row r="162" spans="1:20" ht="12.75">
      <c r="A162" s="4">
        <v>22</v>
      </c>
      <c r="B162" s="8" t="str">
        <f>IF(Dane!B25="","",Dane!B25)</f>
        <v>Nazwisko Imię</v>
      </c>
      <c r="C162" s="11"/>
      <c r="D162" s="4"/>
      <c r="E162" s="10"/>
      <c r="F162" s="7"/>
      <c r="G162" s="4"/>
      <c r="H162" s="6"/>
      <c r="I162" s="11"/>
      <c r="J162" s="4"/>
      <c r="K162" s="10"/>
      <c r="L162" s="7"/>
      <c r="M162" s="4"/>
      <c r="N162" s="6"/>
      <c r="O162" s="11"/>
      <c r="P162" s="4"/>
      <c r="Q162" s="10"/>
      <c r="R162" s="7">
        <f t="shared" si="24"/>
        <v>0</v>
      </c>
      <c r="S162" s="7">
        <f t="shared" si="25"/>
        <v>0</v>
      </c>
      <c r="T162" s="7">
        <f t="shared" si="26"/>
        <v>0</v>
      </c>
    </row>
    <row r="163" spans="1:20" ht="12.75">
      <c r="A163" s="4">
        <v>23</v>
      </c>
      <c r="B163" s="8" t="str">
        <f>IF(Dane!B26="","",Dane!B26)</f>
        <v>Nazwisko Imię</v>
      </c>
      <c r="C163" s="11"/>
      <c r="D163" s="4"/>
      <c r="E163" s="10"/>
      <c r="F163" s="7"/>
      <c r="G163" s="4"/>
      <c r="H163" s="6"/>
      <c r="I163" s="11"/>
      <c r="J163" s="4"/>
      <c r="K163" s="10"/>
      <c r="L163" s="7"/>
      <c r="M163" s="4"/>
      <c r="N163" s="6"/>
      <c r="O163" s="11"/>
      <c r="P163" s="4"/>
      <c r="Q163" s="10"/>
      <c r="R163" s="7">
        <f t="shared" si="24"/>
        <v>0</v>
      </c>
      <c r="S163" s="7">
        <f t="shared" si="25"/>
        <v>0</v>
      </c>
      <c r="T163" s="7">
        <f t="shared" si="26"/>
        <v>0</v>
      </c>
    </row>
    <row r="164" spans="1:20" ht="12.75">
      <c r="A164" s="4">
        <v>24</v>
      </c>
      <c r="B164" s="8" t="str">
        <f>IF(Dane!B27="","",Dane!B27)</f>
        <v>Nazwisko Imię</v>
      </c>
      <c r="C164" s="11"/>
      <c r="D164" s="4"/>
      <c r="E164" s="10"/>
      <c r="F164" s="7"/>
      <c r="G164" s="4"/>
      <c r="H164" s="6"/>
      <c r="I164" s="11"/>
      <c r="J164" s="4"/>
      <c r="K164" s="10"/>
      <c r="L164" s="7"/>
      <c r="M164" s="4"/>
      <c r="N164" s="6"/>
      <c r="O164" s="11"/>
      <c r="P164" s="4"/>
      <c r="Q164" s="10"/>
      <c r="R164" s="7">
        <f aca="true" t="shared" si="27" ref="R164:R173">C164+F164+I164+L164+O164</f>
        <v>0</v>
      </c>
      <c r="S164" s="7">
        <f aca="true" t="shared" si="28" ref="S164:S173">D164+G164+J164+M164+P164</f>
        <v>0</v>
      </c>
      <c r="T164" s="7">
        <f aca="true" t="shared" si="29" ref="T164:T173">E164+H164+K164+N164+Q164</f>
        <v>0</v>
      </c>
    </row>
    <row r="165" spans="1:20" ht="12.75">
      <c r="A165" s="4">
        <v>25</v>
      </c>
      <c r="B165" s="8">
        <f>IF(Dane!B28="","",Dane!B28)</f>
      </c>
      <c r="C165" s="11"/>
      <c r="D165" s="4"/>
      <c r="E165" s="10"/>
      <c r="F165" s="7"/>
      <c r="G165" s="4"/>
      <c r="H165" s="6"/>
      <c r="I165" s="11"/>
      <c r="J165" s="4"/>
      <c r="K165" s="10"/>
      <c r="L165" s="7"/>
      <c r="M165" s="4"/>
      <c r="N165" s="6"/>
      <c r="O165" s="11"/>
      <c r="P165" s="4"/>
      <c r="Q165" s="10"/>
      <c r="R165" s="7">
        <f t="shared" si="27"/>
        <v>0</v>
      </c>
      <c r="S165" s="7">
        <f t="shared" si="28"/>
        <v>0</v>
      </c>
      <c r="T165" s="7">
        <f t="shared" si="29"/>
        <v>0</v>
      </c>
    </row>
    <row r="166" spans="1:20" ht="12.75">
      <c r="A166" s="4">
        <v>26</v>
      </c>
      <c r="B166" s="8">
        <f>IF(Dane!B29="","",Dane!B29)</f>
      </c>
      <c r="C166" s="11"/>
      <c r="D166" s="4"/>
      <c r="E166" s="10"/>
      <c r="F166" s="7"/>
      <c r="G166" s="4"/>
      <c r="H166" s="6"/>
      <c r="I166" s="11"/>
      <c r="J166" s="4"/>
      <c r="K166" s="10"/>
      <c r="L166" s="7"/>
      <c r="M166" s="4"/>
      <c r="N166" s="6"/>
      <c r="O166" s="11"/>
      <c r="P166" s="4"/>
      <c r="Q166" s="10"/>
      <c r="R166" s="7">
        <f t="shared" si="27"/>
        <v>0</v>
      </c>
      <c r="S166" s="7">
        <f t="shared" si="28"/>
        <v>0</v>
      </c>
      <c r="T166" s="7">
        <f t="shared" si="29"/>
        <v>0</v>
      </c>
    </row>
    <row r="167" spans="1:20" ht="12.75">
      <c r="A167" s="4">
        <v>27</v>
      </c>
      <c r="B167" s="8">
        <f>IF(Dane!B30="","",Dane!B30)</f>
      </c>
      <c r="C167" s="11"/>
      <c r="D167" s="4"/>
      <c r="E167" s="10"/>
      <c r="F167" s="7"/>
      <c r="G167" s="4"/>
      <c r="H167" s="6"/>
      <c r="I167" s="11"/>
      <c r="J167" s="4"/>
      <c r="K167" s="10"/>
      <c r="L167" s="7"/>
      <c r="M167" s="4"/>
      <c r="N167" s="6"/>
      <c r="O167" s="11"/>
      <c r="P167" s="4"/>
      <c r="Q167" s="10"/>
      <c r="R167" s="7">
        <f t="shared" si="27"/>
        <v>0</v>
      </c>
      <c r="S167" s="7">
        <f t="shared" si="28"/>
        <v>0</v>
      </c>
      <c r="T167" s="7">
        <f t="shared" si="29"/>
        <v>0</v>
      </c>
    </row>
    <row r="168" spans="1:20" ht="12.75">
      <c r="A168" s="4">
        <v>28</v>
      </c>
      <c r="B168" s="8">
        <f>IF(Dane!B31="","",Dane!B31)</f>
      </c>
      <c r="C168" s="11"/>
      <c r="D168" s="4"/>
      <c r="E168" s="10"/>
      <c r="F168" s="7"/>
      <c r="G168" s="4"/>
      <c r="H168" s="6"/>
      <c r="I168" s="11"/>
      <c r="J168" s="4"/>
      <c r="K168" s="10"/>
      <c r="L168" s="7"/>
      <c r="M168" s="4"/>
      <c r="N168" s="6"/>
      <c r="O168" s="11"/>
      <c r="P168" s="4"/>
      <c r="Q168" s="10"/>
      <c r="R168" s="7">
        <f t="shared" si="27"/>
        <v>0</v>
      </c>
      <c r="S168" s="7">
        <f t="shared" si="28"/>
        <v>0</v>
      </c>
      <c r="T168" s="7">
        <f t="shared" si="29"/>
        <v>0</v>
      </c>
    </row>
    <row r="169" spans="1:20" ht="12.75">
      <c r="A169" s="4">
        <v>29</v>
      </c>
      <c r="B169" s="8">
        <f>IF(Dane!B32="","",Dane!B32)</f>
      </c>
      <c r="C169" s="11"/>
      <c r="D169" s="4"/>
      <c r="E169" s="10"/>
      <c r="F169" s="7"/>
      <c r="G169" s="4"/>
      <c r="H169" s="6"/>
      <c r="I169" s="11"/>
      <c r="J169" s="4"/>
      <c r="K169" s="10"/>
      <c r="L169" s="7"/>
      <c r="M169" s="4"/>
      <c r="N169" s="6"/>
      <c r="O169" s="11"/>
      <c r="P169" s="4"/>
      <c r="Q169" s="10"/>
      <c r="R169" s="7">
        <f t="shared" si="27"/>
        <v>0</v>
      </c>
      <c r="S169" s="7">
        <f t="shared" si="28"/>
        <v>0</v>
      </c>
      <c r="T169" s="7">
        <f t="shared" si="29"/>
        <v>0</v>
      </c>
    </row>
    <row r="170" spans="1:20" ht="12.75">
      <c r="A170" s="4">
        <v>30</v>
      </c>
      <c r="B170" s="8">
        <f>IF(Dane!B33="","",Dane!B33)</f>
      </c>
      <c r="C170" s="11"/>
      <c r="D170" s="4"/>
      <c r="E170" s="10"/>
      <c r="F170" s="7"/>
      <c r="G170" s="4"/>
      <c r="H170" s="6"/>
      <c r="I170" s="11"/>
      <c r="J170" s="4"/>
      <c r="K170" s="10"/>
      <c r="L170" s="7"/>
      <c r="M170" s="4"/>
      <c r="N170" s="6"/>
      <c r="O170" s="11"/>
      <c r="P170" s="4"/>
      <c r="Q170" s="10"/>
      <c r="R170" s="7">
        <f t="shared" si="27"/>
        <v>0</v>
      </c>
      <c r="S170" s="7">
        <f t="shared" si="28"/>
        <v>0</v>
      </c>
      <c r="T170" s="7">
        <f t="shared" si="29"/>
        <v>0</v>
      </c>
    </row>
    <row r="171" spans="1:20" ht="12.75">
      <c r="A171" s="4">
        <v>31</v>
      </c>
      <c r="B171" s="8">
        <f>IF(Dane!B34="","",Dane!B34)</f>
      </c>
      <c r="C171" s="11"/>
      <c r="D171" s="4"/>
      <c r="E171" s="10"/>
      <c r="F171" s="7"/>
      <c r="G171" s="4"/>
      <c r="H171" s="6"/>
      <c r="I171" s="11"/>
      <c r="J171" s="4"/>
      <c r="K171" s="10"/>
      <c r="L171" s="7"/>
      <c r="M171" s="4"/>
      <c r="N171" s="6"/>
      <c r="O171" s="11"/>
      <c r="P171" s="4"/>
      <c r="Q171" s="10"/>
      <c r="R171" s="7">
        <f t="shared" si="27"/>
        <v>0</v>
      </c>
      <c r="S171" s="7">
        <f t="shared" si="28"/>
        <v>0</v>
      </c>
      <c r="T171" s="7">
        <f t="shared" si="29"/>
        <v>0</v>
      </c>
    </row>
    <row r="172" spans="1:20" ht="12.75">
      <c r="A172" s="4">
        <v>32</v>
      </c>
      <c r="B172" s="8">
        <f>IF(Dane!B35="","",Dane!B35)</f>
      </c>
      <c r="C172" s="11"/>
      <c r="D172" s="4"/>
      <c r="E172" s="10"/>
      <c r="F172" s="7"/>
      <c r="G172" s="4"/>
      <c r="H172" s="6"/>
      <c r="I172" s="11"/>
      <c r="J172" s="4"/>
      <c r="K172" s="10"/>
      <c r="L172" s="7"/>
      <c r="M172" s="4"/>
      <c r="N172" s="6"/>
      <c r="O172" s="11"/>
      <c r="P172" s="4"/>
      <c r="Q172" s="10"/>
      <c r="R172" s="7">
        <f t="shared" si="27"/>
        <v>0</v>
      </c>
      <c r="S172" s="7">
        <f t="shared" si="28"/>
        <v>0</v>
      </c>
      <c r="T172" s="7">
        <f t="shared" si="29"/>
        <v>0</v>
      </c>
    </row>
    <row r="173" spans="1:20" ht="12.75">
      <c r="A173" s="4">
        <v>33</v>
      </c>
      <c r="B173" s="8">
        <f>IF(Dane!B36="","",Dane!B36)</f>
      </c>
      <c r="C173" s="11"/>
      <c r="D173" s="4"/>
      <c r="E173" s="10"/>
      <c r="F173" s="7"/>
      <c r="G173" s="4"/>
      <c r="H173" s="6"/>
      <c r="I173" s="11"/>
      <c r="J173" s="4"/>
      <c r="K173" s="10"/>
      <c r="L173" s="7"/>
      <c r="M173" s="4"/>
      <c r="N173" s="6"/>
      <c r="O173" s="11"/>
      <c r="P173" s="4"/>
      <c r="Q173" s="10"/>
      <c r="R173" s="7">
        <f t="shared" si="27"/>
        <v>0</v>
      </c>
      <c r="S173" s="7">
        <f t="shared" si="28"/>
        <v>0</v>
      </c>
      <c r="T173" s="7">
        <f t="shared" si="29"/>
        <v>0</v>
      </c>
    </row>
    <row r="174" spans="1:20" ht="12.75">
      <c r="A174" s="4">
        <v>34</v>
      </c>
      <c r="B174" s="8">
        <f>IF(Dane!B37="","",Dane!B37)</f>
      </c>
      <c r="C174" s="11"/>
      <c r="D174" s="4"/>
      <c r="E174" s="10"/>
      <c r="F174" s="7"/>
      <c r="G174" s="4"/>
      <c r="H174" s="6"/>
      <c r="I174" s="11"/>
      <c r="J174" s="4"/>
      <c r="K174" s="10"/>
      <c r="L174" s="7"/>
      <c r="M174" s="4"/>
      <c r="N174" s="6"/>
      <c r="O174" s="11"/>
      <c r="P174" s="4"/>
      <c r="Q174" s="10"/>
      <c r="R174" s="7">
        <f t="shared" si="24"/>
        <v>0</v>
      </c>
      <c r="S174" s="7">
        <f t="shared" si="25"/>
        <v>0</v>
      </c>
      <c r="T174" s="7">
        <f t="shared" si="26"/>
        <v>0</v>
      </c>
    </row>
    <row r="175" spans="1:20" ht="12.75">
      <c r="A175" s="4">
        <v>35</v>
      </c>
      <c r="B175" s="8">
        <f>IF(Dane!B38="","",Dane!B38)</f>
      </c>
      <c r="C175" s="11"/>
      <c r="D175" s="4"/>
      <c r="E175" s="10"/>
      <c r="F175" s="7"/>
      <c r="G175" s="4"/>
      <c r="H175" s="6"/>
      <c r="I175" s="11"/>
      <c r="J175" s="4"/>
      <c r="K175" s="10"/>
      <c r="L175" s="7"/>
      <c r="M175" s="4"/>
      <c r="N175" s="6"/>
      <c r="O175" s="11"/>
      <c r="P175" s="4"/>
      <c r="Q175" s="10"/>
      <c r="R175" s="7">
        <f aca="true" t="shared" si="30" ref="R175:T179">C175+F175+I175+L175+O175</f>
        <v>0</v>
      </c>
      <c r="S175" s="7">
        <f t="shared" si="30"/>
        <v>0</v>
      </c>
      <c r="T175" s="7">
        <f t="shared" si="30"/>
        <v>0</v>
      </c>
    </row>
    <row r="176" spans="1:20" ht="12.75">
      <c r="A176" s="4">
        <v>36</v>
      </c>
      <c r="B176" s="8">
        <f>IF(Dane!B39="","",Dane!B39)</f>
      </c>
      <c r="C176" s="11"/>
      <c r="D176" s="4"/>
      <c r="E176" s="10"/>
      <c r="F176" s="7"/>
      <c r="G176" s="4"/>
      <c r="H176" s="6"/>
      <c r="I176" s="11"/>
      <c r="J176" s="4"/>
      <c r="K176" s="10"/>
      <c r="L176" s="7"/>
      <c r="M176" s="4"/>
      <c r="N176" s="6"/>
      <c r="O176" s="11"/>
      <c r="P176" s="4"/>
      <c r="Q176" s="10"/>
      <c r="R176" s="7">
        <f t="shared" si="30"/>
        <v>0</v>
      </c>
      <c r="S176" s="7">
        <f t="shared" si="30"/>
        <v>0</v>
      </c>
      <c r="T176" s="7">
        <f t="shared" si="30"/>
        <v>0</v>
      </c>
    </row>
    <row r="177" spans="1:20" ht="12.75">
      <c r="A177" s="4">
        <v>37</v>
      </c>
      <c r="B177" s="8">
        <f>IF(Dane!B40="","",Dane!B40)</f>
      </c>
      <c r="C177" s="11"/>
      <c r="D177" s="4"/>
      <c r="E177" s="10"/>
      <c r="F177" s="7"/>
      <c r="G177" s="4"/>
      <c r="H177" s="6"/>
      <c r="I177" s="11"/>
      <c r="J177" s="4"/>
      <c r="K177" s="10"/>
      <c r="L177" s="7"/>
      <c r="M177" s="4"/>
      <c r="N177" s="6"/>
      <c r="O177" s="11"/>
      <c r="P177" s="4"/>
      <c r="Q177" s="10"/>
      <c r="R177" s="7">
        <f t="shared" si="30"/>
        <v>0</v>
      </c>
      <c r="S177" s="7">
        <f t="shared" si="30"/>
        <v>0</v>
      </c>
      <c r="T177" s="7">
        <f t="shared" si="30"/>
        <v>0</v>
      </c>
    </row>
    <row r="178" spans="1:20" ht="12.75">
      <c r="A178" s="4">
        <v>38</v>
      </c>
      <c r="B178" s="8">
        <f>IF(Dane!B41="","",Dane!B41)</f>
      </c>
      <c r="C178" s="11"/>
      <c r="D178" s="4"/>
      <c r="E178" s="10"/>
      <c r="F178" s="7"/>
      <c r="G178" s="4"/>
      <c r="H178" s="6"/>
      <c r="I178" s="11"/>
      <c r="J178" s="4"/>
      <c r="K178" s="10"/>
      <c r="L178" s="7"/>
      <c r="M178" s="4"/>
      <c r="N178" s="6"/>
      <c r="O178" s="11"/>
      <c r="P178" s="4"/>
      <c r="Q178" s="10"/>
      <c r="R178" s="7">
        <f t="shared" si="30"/>
        <v>0</v>
      </c>
      <c r="S178" s="7">
        <f t="shared" si="30"/>
        <v>0</v>
      </c>
      <c r="T178" s="7">
        <f t="shared" si="30"/>
        <v>0</v>
      </c>
    </row>
    <row r="179" spans="1:20" ht="12.75">
      <c r="A179" s="5"/>
      <c r="B179" s="6" t="s">
        <v>10</v>
      </c>
      <c r="C179" s="11">
        <f aca="true" t="shared" si="31" ref="C179:Q179">SUM(C141:C177)</f>
        <v>0</v>
      </c>
      <c r="D179" s="4">
        <f t="shared" si="31"/>
        <v>0</v>
      </c>
      <c r="E179" s="10">
        <f t="shared" si="31"/>
        <v>0</v>
      </c>
      <c r="F179" s="7">
        <f t="shared" si="31"/>
        <v>0</v>
      </c>
      <c r="G179" s="4">
        <f t="shared" si="31"/>
        <v>0</v>
      </c>
      <c r="H179" s="6">
        <f t="shared" si="31"/>
        <v>0</v>
      </c>
      <c r="I179" s="11">
        <f t="shared" si="31"/>
        <v>0</v>
      </c>
      <c r="J179" s="4">
        <f t="shared" si="31"/>
        <v>0</v>
      </c>
      <c r="K179" s="10">
        <f t="shared" si="31"/>
        <v>0</v>
      </c>
      <c r="L179" s="11">
        <f t="shared" si="31"/>
        <v>0</v>
      </c>
      <c r="M179" s="4">
        <f t="shared" si="31"/>
        <v>0</v>
      </c>
      <c r="N179" s="6">
        <f t="shared" si="31"/>
        <v>0</v>
      </c>
      <c r="O179" s="11">
        <f t="shared" si="31"/>
        <v>0</v>
      </c>
      <c r="P179" s="4">
        <f t="shared" si="31"/>
        <v>0</v>
      </c>
      <c r="Q179" s="10">
        <f t="shared" si="31"/>
        <v>0</v>
      </c>
      <c r="R179" s="7">
        <f t="shared" si="30"/>
        <v>0</v>
      </c>
      <c r="S179" s="4">
        <f t="shared" si="30"/>
        <v>0</v>
      </c>
      <c r="T179" s="4">
        <f t="shared" si="30"/>
        <v>0</v>
      </c>
    </row>
    <row r="180" ht="12.75"/>
    <row r="181" ht="12.75"/>
    <row r="182" spans="2:20" ht="12.75">
      <c r="B182" s="1" t="s">
        <v>56</v>
      </c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>
        <f>SUM(C182:Q182)</f>
        <v>0</v>
      </c>
      <c r="S182" s="210"/>
      <c r="T182" s="210"/>
    </row>
    <row r="183" spans="2:20" ht="12.75">
      <c r="B183" s="1" t="s">
        <v>55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>
        <f>SUM(C183:Q183)</f>
        <v>0</v>
      </c>
      <c r="S183" s="218"/>
      <c r="T183" s="218"/>
    </row>
    <row r="184" spans="1:20" ht="12.75">
      <c r="A184" s="216" t="s">
        <v>0</v>
      </c>
      <c r="B184" s="217" t="s">
        <v>1</v>
      </c>
      <c r="C184" s="211">
        <v>1</v>
      </c>
      <c r="D184" s="212"/>
      <c r="E184" s="213"/>
      <c r="F184" s="214">
        <v>2</v>
      </c>
      <c r="G184" s="212"/>
      <c r="H184" s="215"/>
      <c r="I184" s="211">
        <v>3</v>
      </c>
      <c r="J184" s="212"/>
      <c r="K184" s="213"/>
      <c r="L184" s="214">
        <v>4</v>
      </c>
      <c r="M184" s="212"/>
      <c r="N184" s="215"/>
      <c r="O184" s="211">
        <v>5</v>
      </c>
      <c r="P184" s="212"/>
      <c r="Q184" s="215"/>
      <c r="R184" s="212" t="s">
        <v>32</v>
      </c>
      <c r="S184" s="212"/>
      <c r="T184" s="212"/>
    </row>
    <row r="185" spans="1:20" ht="12.75">
      <c r="A185" s="216"/>
      <c r="B185" s="217"/>
      <c r="C185" s="11" t="s">
        <v>7</v>
      </c>
      <c r="D185" s="4" t="s">
        <v>8</v>
      </c>
      <c r="E185" s="10" t="s">
        <v>9</v>
      </c>
      <c r="F185" s="7" t="s">
        <v>7</v>
      </c>
      <c r="G185" s="4" t="s">
        <v>8</v>
      </c>
      <c r="H185" s="6" t="s">
        <v>9</v>
      </c>
      <c r="I185" s="11" t="s">
        <v>7</v>
      </c>
      <c r="J185" s="4" t="s">
        <v>8</v>
      </c>
      <c r="K185" s="10" t="s">
        <v>9</v>
      </c>
      <c r="L185" s="7" t="s">
        <v>7</v>
      </c>
      <c r="M185" s="4" t="s">
        <v>8</v>
      </c>
      <c r="N185" s="6" t="s">
        <v>9</v>
      </c>
      <c r="O185" s="11" t="s">
        <v>7</v>
      </c>
      <c r="P185" s="4" t="s">
        <v>8</v>
      </c>
      <c r="Q185" s="10" t="s">
        <v>9</v>
      </c>
      <c r="R185" s="7" t="s">
        <v>7</v>
      </c>
      <c r="S185" s="4" t="s">
        <v>8</v>
      </c>
      <c r="T185" s="4" t="s">
        <v>9</v>
      </c>
    </row>
    <row r="186" spans="1:20" ht="12.75">
      <c r="A186" s="4">
        <v>1</v>
      </c>
      <c r="B186" s="8" t="str">
        <f>IF(Dane!B4="","",Dane!B4)</f>
        <v>Nazwisko Imię</v>
      </c>
      <c r="C186" s="11"/>
      <c r="D186" s="4"/>
      <c r="E186" s="10"/>
      <c r="F186" s="7"/>
      <c r="G186" s="4"/>
      <c r="H186" s="6"/>
      <c r="I186" s="11"/>
      <c r="J186" s="4"/>
      <c r="K186" s="10"/>
      <c r="L186" s="7"/>
      <c r="M186" s="4"/>
      <c r="N186" s="6"/>
      <c r="O186" s="11"/>
      <c r="P186" s="4"/>
      <c r="Q186" s="10"/>
      <c r="R186" s="7">
        <f aca="true" t="shared" si="32" ref="R186:T193">C186+F186+I186+L186+O186</f>
        <v>0</v>
      </c>
      <c r="S186" s="7">
        <f t="shared" si="32"/>
        <v>0</v>
      </c>
      <c r="T186" s="7">
        <f t="shared" si="32"/>
        <v>0</v>
      </c>
    </row>
    <row r="187" spans="1:20" ht="12.75">
      <c r="A187" s="4">
        <v>2</v>
      </c>
      <c r="B187" s="8" t="str">
        <f>IF(Dane!B5="","",Dane!B5)</f>
        <v>Nazwisko Imię</v>
      </c>
      <c r="C187" s="11"/>
      <c r="D187" s="4"/>
      <c r="E187" s="10"/>
      <c r="F187" s="7"/>
      <c r="G187" s="4"/>
      <c r="H187" s="6"/>
      <c r="I187" s="11"/>
      <c r="J187" s="4"/>
      <c r="K187" s="10"/>
      <c r="L187" s="7"/>
      <c r="M187" s="4"/>
      <c r="N187" s="6"/>
      <c r="O187" s="11"/>
      <c r="P187" s="4"/>
      <c r="Q187" s="10"/>
      <c r="R187" s="7">
        <f t="shared" si="32"/>
        <v>0</v>
      </c>
      <c r="S187" s="7">
        <f t="shared" si="32"/>
        <v>0</v>
      </c>
      <c r="T187" s="7">
        <f t="shared" si="32"/>
        <v>0</v>
      </c>
    </row>
    <row r="188" spans="1:20" ht="12.75">
      <c r="A188" s="4">
        <v>3</v>
      </c>
      <c r="B188" s="8" t="str">
        <f>IF(Dane!B6="","",Dane!B6)</f>
        <v>Nazwisko Imię</v>
      </c>
      <c r="C188" s="11"/>
      <c r="D188" s="4"/>
      <c r="E188" s="10"/>
      <c r="F188" s="7"/>
      <c r="G188" s="4"/>
      <c r="H188" s="6"/>
      <c r="I188" s="11"/>
      <c r="J188" s="4"/>
      <c r="K188" s="10"/>
      <c r="L188" s="7"/>
      <c r="M188" s="4"/>
      <c r="N188" s="6"/>
      <c r="O188" s="11"/>
      <c r="P188" s="4"/>
      <c r="Q188" s="10"/>
      <c r="R188" s="7">
        <f t="shared" si="32"/>
        <v>0</v>
      </c>
      <c r="S188" s="7">
        <f t="shared" si="32"/>
        <v>0</v>
      </c>
      <c r="T188" s="7">
        <f t="shared" si="32"/>
        <v>0</v>
      </c>
    </row>
    <row r="189" spans="1:20" ht="12.75">
      <c r="A189" s="4">
        <v>4</v>
      </c>
      <c r="B189" s="8" t="str">
        <f>IF(Dane!B7="","",Dane!B7)</f>
        <v>Nazwisko Imię</v>
      </c>
      <c r="C189" s="11"/>
      <c r="D189" s="4"/>
      <c r="E189" s="10"/>
      <c r="F189" s="7"/>
      <c r="G189" s="4"/>
      <c r="H189" s="6"/>
      <c r="I189" s="11"/>
      <c r="J189" s="4"/>
      <c r="K189" s="10"/>
      <c r="L189" s="7"/>
      <c r="M189" s="4"/>
      <c r="N189" s="6"/>
      <c r="O189" s="11"/>
      <c r="P189" s="4"/>
      <c r="Q189" s="10"/>
      <c r="R189" s="7">
        <f t="shared" si="32"/>
        <v>0</v>
      </c>
      <c r="S189" s="7">
        <f t="shared" si="32"/>
        <v>0</v>
      </c>
      <c r="T189" s="7">
        <f t="shared" si="32"/>
        <v>0</v>
      </c>
    </row>
    <row r="190" spans="1:20" ht="12.75">
      <c r="A190" s="4">
        <v>5</v>
      </c>
      <c r="B190" s="8" t="str">
        <f>IF(Dane!B8="","",Dane!B8)</f>
        <v>Nazwisko Imię</v>
      </c>
      <c r="C190" s="11"/>
      <c r="D190" s="4"/>
      <c r="E190" s="10"/>
      <c r="F190" s="7"/>
      <c r="G190" s="4"/>
      <c r="H190" s="6"/>
      <c r="I190" s="11"/>
      <c r="J190" s="4"/>
      <c r="K190" s="10"/>
      <c r="L190" s="7"/>
      <c r="M190" s="4"/>
      <c r="N190" s="6"/>
      <c r="O190" s="11"/>
      <c r="P190" s="4"/>
      <c r="Q190" s="10"/>
      <c r="R190" s="7">
        <f t="shared" si="32"/>
        <v>0</v>
      </c>
      <c r="S190" s="7">
        <f t="shared" si="32"/>
        <v>0</v>
      </c>
      <c r="T190" s="7">
        <f t="shared" si="32"/>
        <v>0</v>
      </c>
    </row>
    <row r="191" spans="1:20" ht="12.75">
      <c r="A191" s="4">
        <v>6</v>
      </c>
      <c r="B191" s="8" t="str">
        <f>IF(Dane!B9="","",Dane!B9)</f>
        <v>Nazwisko Imię</v>
      </c>
      <c r="C191" s="11"/>
      <c r="D191" s="4"/>
      <c r="E191" s="10"/>
      <c r="F191" s="7"/>
      <c r="G191" s="4"/>
      <c r="H191" s="6"/>
      <c r="I191" s="11"/>
      <c r="J191" s="4"/>
      <c r="K191" s="10"/>
      <c r="L191" s="7"/>
      <c r="M191" s="4"/>
      <c r="N191" s="6"/>
      <c r="O191" s="11"/>
      <c r="P191" s="4"/>
      <c r="Q191" s="10"/>
      <c r="R191" s="7">
        <f t="shared" si="32"/>
        <v>0</v>
      </c>
      <c r="S191" s="7">
        <f t="shared" si="32"/>
        <v>0</v>
      </c>
      <c r="T191" s="7">
        <f t="shared" si="32"/>
        <v>0</v>
      </c>
    </row>
    <row r="192" spans="1:20" ht="12.75">
      <c r="A192" s="4">
        <v>7</v>
      </c>
      <c r="B192" s="8" t="str">
        <f>IF(Dane!B10="","",Dane!B10)</f>
        <v>Nazwisko Imię</v>
      </c>
      <c r="C192" s="11"/>
      <c r="D192" s="4"/>
      <c r="E192" s="10"/>
      <c r="F192" s="7"/>
      <c r="G192" s="4"/>
      <c r="H192" s="6"/>
      <c r="I192" s="11"/>
      <c r="J192" s="4"/>
      <c r="K192" s="10"/>
      <c r="L192" s="7"/>
      <c r="M192" s="4"/>
      <c r="N192" s="6"/>
      <c r="O192" s="11"/>
      <c r="P192" s="4"/>
      <c r="Q192" s="10"/>
      <c r="R192" s="7">
        <f t="shared" si="32"/>
        <v>0</v>
      </c>
      <c r="S192" s="7">
        <f t="shared" si="32"/>
        <v>0</v>
      </c>
      <c r="T192" s="7">
        <f t="shared" si="32"/>
        <v>0</v>
      </c>
    </row>
    <row r="193" spans="1:20" ht="12.75">
      <c r="A193" s="4">
        <v>8</v>
      </c>
      <c r="B193" s="8" t="str">
        <f>IF(Dane!B11="","",Dane!B11)</f>
        <v>Nazwisko Imię</v>
      </c>
      <c r="C193" s="11"/>
      <c r="D193" s="4"/>
      <c r="E193" s="10"/>
      <c r="F193" s="7"/>
      <c r="G193" s="4"/>
      <c r="H193" s="6"/>
      <c r="I193" s="11"/>
      <c r="J193" s="4"/>
      <c r="K193" s="10"/>
      <c r="L193" s="7"/>
      <c r="M193" s="4"/>
      <c r="N193" s="6"/>
      <c r="O193" s="11"/>
      <c r="P193" s="4"/>
      <c r="Q193" s="10"/>
      <c r="R193" s="7">
        <f t="shared" si="32"/>
        <v>0</v>
      </c>
      <c r="S193" s="7">
        <f t="shared" si="32"/>
        <v>0</v>
      </c>
      <c r="T193" s="7">
        <f t="shared" si="32"/>
        <v>0</v>
      </c>
    </row>
    <row r="194" spans="1:20" ht="12.75">
      <c r="A194" s="4">
        <v>9</v>
      </c>
      <c r="B194" s="8" t="str">
        <f>IF(Dane!B12="","",Dane!B12)</f>
        <v>Nazwisko Imię</v>
      </c>
      <c r="C194" s="11"/>
      <c r="D194" s="4"/>
      <c r="E194" s="10"/>
      <c r="F194" s="7"/>
      <c r="G194" s="4"/>
      <c r="H194" s="6"/>
      <c r="I194" s="11"/>
      <c r="J194" s="4"/>
      <c r="K194" s="10"/>
      <c r="L194" s="7"/>
      <c r="M194" s="4"/>
      <c r="N194" s="6"/>
      <c r="O194" s="11"/>
      <c r="P194" s="4"/>
      <c r="Q194" s="10"/>
      <c r="R194" s="7">
        <f aca="true" t="shared" si="33" ref="R194:R219">C194+F194+I194+L194+O194</f>
        <v>0</v>
      </c>
      <c r="S194" s="7">
        <f aca="true" t="shared" si="34" ref="S194:S219">D194+G194+J194+M194+P194</f>
        <v>0</v>
      </c>
      <c r="T194" s="7">
        <f aca="true" t="shared" si="35" ref="T194:T219">E194+H194+K194+N194+Q194</f>
        <v>0</v>
      </c>
    </row>
    <row r="195" spans="1:20" ht="12.75">
      <c r="A195" s="4">
        <v>10</v>
      </c>
      <c r="B195" s="8" t="str">
        <f>IF(Dane!B13="","",Dane!B13)</f>
        <v>Nazwisko Imię</v>
      </c>
      <c r="C195" s="11"/>
      <c r="D195" s="4"/>
      <c r="E195" s="10"/>
      <c r="F195" s="7"/>
      <c r="G195" s="4"/>
      <c r="H195" s="6"/>
      <c r="I195" s="11"/>
      <c r="J195" s="4"/>
      <c r="K195" s="10"/>
      <c r="L195" s="7"/>
      <c r="M195" s="4"/>
      <c r="N195" s="6"/>
      <c r="O195" s="11"/>
      <c r="P195" s="4"/>
      <c r="Q195" s="10"/>
      <c r="R195" s="7">
        <f t="shared" si="33"/>
        <v>0</v>
      </c>
      <c r="S195" s="7">
        <f t="shared" si="34"/>
        <v>0</v>
      </c>
      <c r="T195" s="7">
        <f t="shared" si="35"/>
        <v>0</v>
      </c>
    </row>
    <row r="196" spans="1:20" ht="12.75">
      <c r="A196" s="4">
        <v>11</v>
      </c>
      <c r="B196" s="8" t="str">
        <f>IF(Dane!B14="","",Dane!B14)</f>
        <v>Nazwisko Imię</v>
      </c>
      <c r="C196" s="11"/>
      <c r="D196" s="4"/>
      <c r="E196" s="10"/>
      <c r="F196" s="7"/>
      <c r="G196" s="4"/>
      <c r="H196" s="6"/>
      <c r="I196" s="11"/>
      <c r="J196" s="4"/>
      <c r="K196" s="10"/>
      <c r="L196" s="7"/>
      <c r="M196" s="4"/>
      <c r="N196" s="6"/>
      <c r="O196" s="11"/>
      <c r="P196" s="4"/>
      <c r="Q196" s="10"/>
      <c r="R196" s="7">
        <f t="shared" si="33"/>
        <v>0</v>
      </c>
      <c r="S196" s="7">
        <f t="shared" si="34"/>
        <v>0</v>
      </c>
      <c r="T196" s="7">
        <f t="shared" si="35"/>
        <v>0</v>
      </c>
    </row>
    <row r="197" spans="1:20" ht="12.75">
      <c r="A197" s="4">
        <v>12</v>
      </c>
      <c r="B197" s="8" t="str">
        <f>IF(Dane!B15="","",Dane!B15)</f>
        <v>Nazwisko Imię</v>
      </c>
      <c r="C197" s="11"/>
      <c r="D197" s="4"/>
      <c r="E197" s="10"/>
      <c r="F197" s="7"/>
      <c r="G197" s="4"/>
      <c r="H197" s="6"/>
      <c r="I197" s="11"/>
      <c r="J197" s="4"/>
      <c r="K197" s="10"/>
      <c r="L197" s="7"/>
      <c r="M197" s="4"/>
      <c r="N197" s="6"/>
      <c r="O197" s="11"/>
      <c r="P197" s="4"/>
      <c r="Q197" s="10"/>
      <c r="R197" s="7">
        <f t="shared" si="33"/>
        <v>0</v>
      </c>
      <c r="S197" s="7">
        <f t="shared" si="34"/>
        <v>0</v>
      </c>
      <c r="T197" s="7">
        <f t="shared" si="35"/>
        <v>0</v>
      </c>
    </row>
    <row r="198" spans="1:20" ht="12.75">
      <c r="A198" s="4">
        <v>13</v>
      </c>
      <c r="B198" s="8" t="str">
        <f>IF(Dane!B16="","",Dane!B16)</f>
        <v>Nazwisko Imię</v>
      </c>
      <c r="C198" s="11"/>
      <c r="D198" s="4"/>
      <c r="E198" s="10"/>
      <c r="F198" s="7"/>
      <c r="G198" s="4"/>
      <c r="H198" s="6"/>
      <c r="I198" s="11"/>
      <c r="J198" s="4"/>
      <c r="K198" s="10"/>
      <c r="L198" s="7"/>
      <c r="M198" s="4"/>
      <c r="N198" s="6"/>
      <c r="O198" s="11"/>
      <c r="P198" s="4"/>
      <c r="Q198" s="10"/>
      <c r="R198" s="7">
        <f t="shared" si="33"/>
        <v>0</v>
      </c>
      <c r="S198" s="7">
        <f t="shared" si="34"/>
        <v>0</v>
      </c>
      <c r="T198" s="7">
        <f t="shared" si="35"/>
        <v>0</v>
      </c>
    </row>
    <row r="199" spans="1:20" ht="12.75">
      <c r="A199" s="4">
        <v>14</v>
      </c>
      <c r="B199" s="8" t="str">
        <f>IF(Dane!B17="","",Dane!B17)</f>
        <v>Nazwisko Imię</v>
      </c>
      <c r="C199" s="11"/>
      <c r="D199" s="4"/>
      <c r="E199" s="10"/>
      <c r="F199" s="7"/>
      <c r="G199" s="4"/>
      <c r="H199" s="6"/>
      <c r="I199" s="11"/>
      <c r="J199" s="4"/>
      <c r="K199" s="10"/>
      <c r="L199" s="7"/>
      <c r="M199" s="4"/>
      <c r="N199" s="6"/>
      <c r="O199" s="11"/>
      <c r="P199" s="4"/>
      <c r="Q199" s="10"/>
      <c r="R199" s="7">
        <f t="shared" si="33"/>
        <v>0</v>
      </c>
      <c r="S199" s="7">
        <f t="shared" si="34"/>
        <v>0</v>
      </c>
      <c r="T199" s="7">
        <f t="shared" si="35"/>
        <v>0</v>
      </c>
    </row>
    <row r="200" spans="1:20" ht="12.75">
      <c r="A200" s="4">
        <v>15</v>
      </c>
      <c r="B200" s="8" t="str">
        <f>IF(Dane!B18="","",Dane!B18)</f>
        <v>Nazwisko Imię</v>
      </c>
      <c r="C200" s="11"/>
      <c r="D200" s="4"/>
      <c r="E200" s="10"/>
      <c r="F200" s="7"/>
      <c r="G200" s="4"/>
      <c r="H200" s="6"/>
      <c r="I200" s="11"/>
      <c r="J200" s="4"/>
      <c r="K200" s="10"/>
      <c r="L200" s="7"/>
      <c r="M200" s="4"/>
      <c r="N200" s="6"/>
      <c r="O200" s="11"/>
      <c r="P200" s="4"/>
      <c r="Q200" s="10"/>
      <c r="R200" s="7">
        <f t="shared" si="33"/>
        <v>0</v>
      </c>
      <c r="S200" s="7">
        <f t="shared" si="34"/>
        <v>0</v>
      </c>
      <c r="T200" s="7">
        <f t="shared" si="35"/>
        <v>0</v>
      </c>
    </row>
    <row r="201" spans="1:20" ht="12.75">
      <c r="A201" s="4">
        <v>16</v>
      </c>
      <c r="B201" s="8" t="str">
        <f>IF(Dane!B19="","",Dane!B19)</f>
        <v>Nazwisko Imię</v>
      </c>
      <c r="C201" s="11"/>
      <c r="D201" s="4"/>
      <c r="E201" s="10"/>
      <c r="F201" s="7"/>
      <c r="G201" s="4"/>
      <c r="H201" s="6"/>
      <c r="I201" s="11"/>
      <c r="J201" s="4"/>
      <c r="K201" s="10"/>
      <c r="L201" s="7"/>
      <c r="M201" s="4"/>
      <c r="N201" s="6"/>
      <c r="O201" s="11"/>
      <c r="P201" s="4"/>
      <c r="Q201" s="10"/>
      <c r="R201" s="7">
        <f t="shared" si="33"/>
        <v>0</v>
      </c>
      <c r="S201" s="7">
        <f t="shared" si="34"/>
        <v>0</v>
      </c>
      <c r="T201" s="7">
        <f t="shared" si="35"/>
        <v>0</v>
      </c>
    </row>
    <row r="202" spans="1:20" ht="12.75">
      <c r="A202" s="4">
        <v>17</v>
      </c>
      <c r="B202" s="8" t="str">
        <f>IF(Dane!B20="","",Dane!B20)</f>
        <v>Nazwisko Imię</v>
      </c>
      <c r="C202" s="11"/>
      <c r="D202" s="4"/>
      <c r="E202" s="10"/>
      <c r="F202" s="7"/>
      <c r="G202" s="4"/>
      <c r="H202" s="6"/>
      <c r="I202" s="11"/>
      <c r="J202" s="4"/>
      <c r="K202" s="10"/>
      <c r="L202" s="7"/>
      <c r="M202" s="4"/>
      <c r="N202" s="6"/>
      <c r="O202" s="11"/>
      <c r="P202" s="4"/>
      <c r="Q202" s="10"/>
      <c r="R202" s="7">
        <f t="shared" si="33"/>
        <v>0</v>
      </c>
      <c r="S202" s="7">
        <f t="shared" si="34"/>
        <v>0</v>
      </c>
      <c r="T202" s="7">
        <f t="shared" si="35"/>
        <v>0</v>
      </c>
    </row>
    <row r="203" spans="1:20" ht="12.75">
      <c r="A203" s="4">
        <v>18</v>
      </c>
      <c r="B203" s="8" t="str">
        <f>IF(Dane!B21="","",Dane!B21)</f>
        <v>Nazwisko Imię</v>
      </c>
      <c r="C203" s="11"/>
      <c r="D203" s="4"/>
      <c r="E203" s="10"/>
      <c r="F203" s="7"/>
      <c r="G203" s="4"/>
      <c r="H203" s="6"/>
      <c r="I203" s="11"/>
      <c r="J203" s="4"/>
      <c r="K203" s="10"/>
      <c r="L203" s="7"/>
      <c r="M203" s="4"/>
      <c r="N203" s="6"/>
      <c r="O203" s="11"/>
      <c r="P203" s="4"/>
      <c r="Q203" s="10"/>
      <c r="R203" s="7">
        <f t="shared" si="33"/>
        <v>0</v>
      </c>
      <c r="S203" s="7">
        <f t="shared" si="34"/>
        <v>0</v>
      </c>
      <c r="T203" s="7">
        <f t="shared" si="35"/>
        <v>0</v>
      </c>
    </row>
    <row r="204" spans="1:20" ht="12.75">
      <c r="A204" s="4">
        <v>19</v>
      </c>
      <c r="B204" s="8" t="str">
        <f>IF(Dane!B22="","",Dane!B22)</f>
        <v>Nazwisko Imię</v>
      </c>
      <c r="C204" s="11"/>
      <c r="D204" s="4"/>
      <c r="E204" s="10"/>
      <c r="F204" s="7"/>
      <c r="G204" s="4"/>
      <c r="H204" s="6"/>
      <c r="I204" s="11"/>
      <c r="J204" s="4"/>
      <c r="K204" s="10"/>
      <c r="L204" s="7"/>
      <c r="M204" s="4"/>
      <c r="N204" s="6"/>
      <c r="O204" s="11"/>
      <c r="P204" s="4"/>
      <c r="Q204" s="10"/>
      <c r="R204" s="7">
        <f t="shared" si="33"/>
        <v>0</v>
      </c>
      <c r="S204" s="7">
        <f t="shared" si="34"/>
        <v>0</v>
      </c>
      <c r="T204" s="7">
        <f t="shared" si="35"/>
        <v>0</v>
      </c>
    </row>
    <row r="205" spans="1:20" ht="12.75">
      <c r="A205" s="4">
        <v>20</v>
      </c>
      <c r="B205" s="8" t="str">
        <f>IF(Dane!B23="","",Dane!B23)</f>
        <v>Nazwisko Imię</v>
      </c>
      <c r="C205" s="11"/>
      <c r="D205" s="4"/>
      <c r="E205" s="10"/>
      <c r="F205" s="7"/>
      <c r="G205" s="4"/>
      <c r="H205" s="6"/>
      <c r="I205" s="11"/>
      <c r="J205" s="4"/>
      <c r="K205" s="10"/>
      <c r="L205" s="7"/>
      <c r="M205" s="4"/>
      <c r="N205" s="6"/>
      <c r="O205" s="11"/>
      <c r="P205" s="4"/>
      <c r="Q205" s="10"/>
      <c r="R205" s="7">
        <f t="shared" si="33"/>
        <v>0</v>
      </c>
      <c r="S205" s="7">
        <f t="shared" si="34"/>
        <v>0</v>
      </c>
      <c r="T205" s="7">
        <f t="shared" si="35"/>
        <v>0</v>
      </c>
    </row>
    <row r="206" spans="1:20" ht="12.75">
      <c r="A206" s="4">
        <v>21</v>
      </c>
      <c r="B206" s="8" t="str">
        <f>IF(Dane!B24="","",Dane!B24)</f>
        <v>Nazwisko Imię</v>
      </c>
      <c r="C206" s="11"/>
      <c r="D206" s="4"/>
      <c r="E206" s="10"/>
      <c r="F206" s="7"/>
      <c r="G206" s="4"/>
      <c r="H206" s="6"/>
      <c r="I206" s="11"/>
      <c r="J206" s="4"/>
      <c r="K206" s="10"/>
      <c r="L206" s="7"/>
      <c r="M206" s="4"/>
      <c r="N206" s="6"/>
      <c r="O206" s="11"/>
      <c r="P206" s="4"/>
      <c r="Q206" s="10"/>
      <c r="R206" s="7">
        <f t="shared" si="33"/>
        <v>0</v>
      </c>
      <c r="S206" s="7">
        <f t="shared" si="34"/>
        <v>0</v>
      </c>
      <c r="T206" s="7">
        <f t="shared" si="35"/>
        <v>0</v>
      </c>
    </row>
    <row r="207" spans="1:20" ht="12.75">
      <c r="A207" s="4">
        <v>22</v>
      </c>
      <c r="B207" s="8" t="str">
        <f>IF(Dane!B25="","",Dane!B25)</f>
        <v>Nazwisko Imię</v>
      </c>
      <c r="C207" s="11"/>
      <c r="D207" s="4"/>
      <c r="E207" s="10"/>
      <c r="F207" s="7"/>
      <c r="G207" s="4"/>
      <c r="H207" s="6"/>
      <c r="I207" s="11"/>
      <c r="J207" s="4"/>
      <c r="K207" s="10"/>
      <c r="L207" s="7"/>
      <c r="M207" s="4"/>
      <c r="N207" s="6"/>
      <c r="O207" s="11"/>
      <c r="P207" s="4"/>
      <c r="Q207" s="10"/>
      <c r="R207" s="7">
        <f t="shared" si="33"/>
        <v>0</v>
      </c>
      <c r="S207" s="7">
        <f t="shared" si="34"/>
        <v>0</v>
      </c>
      <c r="T207" s="7">
        <f t="shared" si="35"/>
        <v>0</v>
      </c>
    </row>
    <row r="208" spans="1:20" ht="12.75">
      <c r="A208" s="4">
        <v>23</v>
      </c>
      <c r="B208" s="8" t="str">
        <f>IF(Dane!B26="","",Dane!B26)</f>
        <v>Nazwisko Imię</v>
      </c>
      <c r="C208" s="11"/>
      <c r="D208" s="4"/>
      <c r="E208" s="10"/>
      <c r="F208" s="7"/>
      <c r="G208" s="4"/>
      <c r="H208" s="6"/>
      <c r="I208" s="11"/>
      <c r="J208" s="4"/>
      <c r="K208" s="10"/>
      <c r="L208" s="7"/>
      <c r="M208" s="4"/>
      <c r="N208" s="6"/>
      <c r="O208" s="11"/>
      <c r="P208" s="4"/>
      <c r="Q208" s="10"/>
      <c r="R208" s="7">
        <f t="shared" si="33"/>
        <v>0</v>
      </c>
      <c r="S208" s="7">
        <f t="shared" si="34"/>
        <v>0</v>
      </c>
      <c r="T208" s="7">
        <f t="shared" si="35"/>
        <v>0</v>
      </c>
    </row>
    <row r="209" spans="1:20" ht="12.75">
      <c r="A209" s="4">
        <v>24</v>
      </c>
      <c r="B209" s="8" t="str">
        <f>IF(Dane!B27="","",Dane!B27)</f>
        <v>Nazwisko Imię</v>
      </c>
      <c r="C209" s="11"/>
      <c r="D209" s="4"/>
      <c r="E209" s="10"/>
      <c r="F209" s="7"/>
      <c r="G209" s="4"/>
      <c r="H209" s="6"/>
      <c r="I209" s="11"/>
      <c r="J209" s="4"/>
      <c r="K209" s="10"/>
      <c r="L209" s="7"/>
      <c r="M209" s="4"/>
      <c r="N209" s="6"/>
      <c r="O209" s="11"/>
      <c r="P209" s="4"/>
      <c r="Q209" s="10"/>
      <c r="R209" s="7">
        <f t="shared" si="33"/>
        <v>0</v>
      </c>
      <c r="S209" s="7">
        <f t="shared" si="34"/>
        <v>0</v>
      </c>
      <c r="T209" s="7">
        <f t="shared" si="35"/>
        <v>0</v>
      </c>
    </row>
    <row r="210" spans="1:20" ht="12.75">
      <c r="A210" s="4">
        <v>25</v>
      </c>
      <c r="B210" s="8">
        <f>IF(Dane!B28="","",Dane!B28)</f>
      </c>
      <c r="C210" s="11"/>
      <c r="D210" s="4"/>
      <c r="E210" s="10"/>
      <c r="F210" s="7"/>
      <c r="G210" s="4"/>
      <c r="H210" s="6"/>
      <c r="I210" s="11"/>
      <c r="J210" s="4"/>
      <c r="K210" s="10"/>
      <c r="L210" s="7"/>
      <c r="M210" s="4"/>
      <c r="N210" s="6"/>
      <c r="O210" s="11"/>
      <c r="P210" s="4"/>
      <c r="Q210" s="10"/>
      <c r="R210" s="7">
        <f t="shared" si="33"/>
        <v>0</v>
      </c>
      <c r="S210" s="7">
        <f t="shared" si="34"/>
        <v>0</v>
      </c>
      <c r="T210" s="7">
        <f t="shared" si="35"/>
        <v>0</v>
      </c>
    </row>
    <row r="211" spans="1:20" ht="12.75">
      <c r="A211" s="4">
        <v>26</v>
      </c>
      <c r="B211" s="8">
        <f>IF(Dane!B29="","",Dane!B29)</f>
      </c>
      <c r="C211" s="11"/>
      <c r="D211" s="4"/>
      <c r="E211" s="10"/>
      <c r="F211" s="7"/>
      <c r="G211" s="4"/>
      <c r="H211" s="6"/>
      <c r="I211" s="11"/>
      <c r="J211" s="4"/>
      <c r="K211" s="10"/>
      <c r="L211" s="7"/>
      <c r="M211" s="4"/>
      <c r="N211" s="6"/>
      <c r="O211" s="11"/>
      <c r="P211" s="4"/>
      <c r="Q211" s="10"/>
      <c r="R211" s="7">
        <f t="shared" si="33"/>
        <v>0</v>
      </c>
      <c r="S211" s="7">
        <f t="shared" si="34"/>
        <v>0</v>
      </c>
      <c r="T211" s="7">
        <f t="shared" si="35"/>
        <v>0</v>
      </c>
    </row>
    <row r="212" spans="1:20" ht="12.75">
      <c r="A212" s="4">
        <v>27</v>
      </c>
      <c r="B212" s="8">
        <f>IF(Dane!B30="","",Dane!B30)</f>
      </c>
      <c r="C212" s="11"/>
      <c r="D212" s="4"/>
      <c r="E212" s="10"/>
      <c r="F212" s="7"/>
      <c r="G212" s="4"/>
      <c r="H212" s="6"/>
      <c r="I212" s="11"/>
      <c r="J212" s="4"/>
      <c r="K212" s="10"/>
      <c r="L212" s="7"/>
      <c r="M212" s="4"/>
      <c r="N212" s="6"/>
      <c r="O212" s="11"/>
      <c r="P212" s="4"/>
      <c r="Q212" s="10"/>
      <c r="R212" s="7">
        <f t="shared" si="33"/>
        <v>0</v>
      </c>
      <c r="S212" s="7">
        <f t="shared" si="34"/>
        <v>0</v>
      </c>
      <c r="T212" s="7">
        <f t="shared" si="35"/>
        <v>0</v>
      </c>
    </row>
    <row r="213" spans="1:20" ht="12.75">
      <c r="A213" s="4">
        <v>28</v>
      </c>
      <c r="B213" s="8">
        <f>IF(Dane!B31="","",Dane!B31)</f>
      </c>
      <c r="C213" s="11"/>
      <c r="D213" s="4"/>
      <c r="E213" s="10"/>
      <c r="F213" s="7"/>
      <c r="G213" s="4"/>
      <c r="H213" s="6"/>
      <c r="I213" s="11"/>
      <c r="J213" s="4"/>
      <c r="K213" s="10"/>
      <c r="L213" s="7"/>
      <c r="M213" s="4"/>
      <c r="N213" s="6"/>
      <c r="O213" s="11"/>
      <c r="P213" s="4"/>
      <c r="Q213" s="10"/>
      <c r="R213" s="7">
        <f t="shared" si="33"/>
        <v>0</v>
      </c>
      <c r="S213" s="7">
        <f t="shared" si="34"/>
        <v>0</v>
      </c>
      <c r="T213" s="7">
        <f t="shared" si="35"/>
        <v>0</v>
      </c>
    </row>
    <row r="214" spans="1:20" ht="12.75">
      <c r="A214" s="4">
        <v>29</v>
      </c>
      <c r="B214" s="8">
        <f>IF(Dane!B32="","",Dane!B32)</f>
      </c>
      <c r="C214" s="11"/>
      <c r="D214" s="4"/>
      <c r="E214" s="10"/>
      <c r="F214" s="7"/>
      <c r="G214" s="4"/>
      <c r="H214" s="6"/>
      <c r="I214" s="11"/>
      <c r="J214" s="4"/>
      <c r="K214" s="10"/>
      <c r="L214" s="7"/>
      <c r="M214" s="4"/>
      <c r="N214" s="6"/>
      <c r="O214" s="11"/>
      <c r="P214" s="4"/>
      <c r="Q214" s="10"/>
      <c r="R214" s="7">
        <f t="shared" si="33"/>
        <v>0</v>
      </c>
      <c r="S214" s="7">
        <f t="shared" si="34"/>
        <v>0</v>
      </c>
      <c r="T214" s="7">
        <f t="shared" si="35"/>
        <v>0</v>
      </c>
    </row>
    <row r="215" spans="1:20" ht="12.75">
      <c r="A215" s="4">
        <v>30</v>
      </c>
      <c r="B215" s="8">
        <f>IF(Dane!B33="","",Dane!B33)</f>
      </c>
      <c r="C215" s="11"/>
      <c r="D215" s="4"/>
      <c r="E215" s="10"/>
      <c r="F215" s="7"/>
      <c r="G215" s="4"/>
      <c r="H215" s="6"/>
      <c r="I215" s="11"/>
      <c r="J215" s="4"/>
      <c r="K215" s="10"/>
      <c r="L215" s="7"/>
      <c r="M215" s="4"/>
      <c r="N215" s="6"/>
      <c r="O215" s="11"/>
      <c r="P215" s="4"/>
      <c r="Q215" s="10"/>
      <c r="R215" s="7">
        <f t="shared" si="33"/>
        <v>0</v>
      </c>
      <c r="S215" s="7">
        <f t="shared" si="34"/>
        <v>0</v>
      </c>
      <c r="T215" s="7">
        <f t="shared" si="35"/>
        <v>0</v>
      </c>
    </row>
    <row r="216" spans="1:20" ht="12.75">
      <c r="A216" s="4">
        <v>31</v>
      </c>
      <c r="B216" s="8">
        <f>IF(Dane!B34="","",Dane!B34)</f>
      </c>
      <c r="C216" s="11"/>
      <c r="D216" s="4"/>
      <c r="E216" s="10"/>
      <c r="F216" s="7"/>
      <c r="G216" s="4"/>
      <c r="H216" s="6"/>
      <c r="I216" s="11"/>
      <c r="J216" s="4"/>
      <c r="K216" s="10"/>
      <c r="L216" s="7"/>
      <c r="M216" s="4"/>
      <c r="N216" s="6"/>
      <c r="O216" s="11"/>
      <c r="P216" s="4"/>
      <c r="Q216" s="10"/>
      <c r="R216" s="7">
        <f t="shared" si="33"/>
        <v>0</v>
      </c>
      <c r="S216" s="7">
        <f t="shared" si="34"/>
        <v>0</v>
      </c>
      <c r="T216" s="7">
        <f t="shared" si="35"/>
        <v>0</v>
      </c>
    </row>
    <row r="217" spans="1:20" ht="12.75">
      <c r="A217" s="4">
        <v>32</v>
      </c>
      <c r="B217" s="8">
        <f>IF(Dane!B35="","",Dane!B35)</f>
      </c>
      <c r="C217" s="11"/>
      <c r="D217" s="4"/>
      <c r="E217" s="10"/>
      <c r="F217" s="7"/>
      <c r="G217" s="4"/>
      <c r="H217" s="6"/>
      <c r="I217" s="11"/>
      <c r="J217" s="4"/>
      <c r="K217" s="10"/>
      <c r="L217" s="7"/>
      <c r="M217" s="4"/>
      <c r="N217" s="6"/>
      <c r="O217" s="11"/>
      <c r="P217" s="4"/>
      <c r="Q217" s="10"/>
      <c r="R217" s="7">
        <f t="shared" si="33"/>
        <v>0</v>
      </c>
      <c r="S217" s="7">
        <f t="shared" si="34"/>
        <v>0</v>
      </c>
      <c r="T217" s="7">
        <f t="shared" si="35"/>
        <v>0</v>
      </c>
    </row>
    <row r="218" spans="1:20" ht="12.75">
      <c r="A218" s="4">
        <v>33</v>
      </c>
      <c r="B218" s="8">
        <f>IF(Dane!B36="","",Dane!B36)</f>
      </c>
      <c r="C218" s="11"/>
      <c r="D218" s="4"/>
      <c r="E218" s="10"/>
      <c r="F218" s="7"/>
      <c r="G218" s="4"/>
      <c r="H218" s="6"/>
      <c r="I218" s="11"/>
      <c r="J218" s="4"/>
      <c r="K218" s="10"/>
      <c r="L218" s="7"/>
      <c r="M218" s="4"/>
      <c r="N218" s="6"/>
      <c r="O218" s="11"/>
      <c r="P218" s="4"/>
      <c r="Q218" s="10"/>
      <c r="R218" s="7">
        <f t="shared" si="33"/>
        <v>0</v>
      </c>
      <c r="S218" s="7">
        <f t="shared" si="34"/>
        <v>0</v>
      </c>
      <c r="T218" s="7">
        <f t="shared" si="35"/>
        <v>0</v>
      </c>
    </row>
    <row r="219" spans="1:20" ht="12.75">
      <c r="A219" s="4">
        <v>34</v>
      </c>
      <c r="B219" s="8">
        <f>IF(Dane!B37="","",Dane!B37)</f>
      </c>
      <c r="C219" s="11"/>
      <c r="D219" s="4"/>
      <c r="E219" s="10"/>
      <c r="F219" s="7"/>
      <c r="G219" s="4"/>
      <c r="H219" s="6"/>
      <c r="I219" s="11"/>
      <c r="J219" s="4"/>
      <c r="K219" s="10"/>
      <c r="L219" s="7"/>
      <c r="M219" s="4"/>
      <c r="N219" s="6"/>
      <c r="O219" s="11"/>
      <c r="P219" s="4"/>
      <c r="Q219" s="10"/>
      <c r="R219" s="7">
        <f t="shared" si="33"/>
        <v>0</v>
      </c>
      <c r="S219" s="7">
        <f t="shared" si="34"/>
        <v>0</v>
      </c>
      <c r="T219" s="7">
        <f t="shared" si="35"/>
        <v>0</v>
      </c>
    </row>
    <row r="220" spans="1:20" ht="12.75">
      <c r="A220" s="4">
        <v>35</v>
      </c>
      <c r="B220" s="8">
        <f>IF(Dane!B38="","",Dane!B38)</f>
      </c>
      <c r="C220" s="11"/>
      <c r="D220" s="4"/>
      <c r="E220" s="10"/>
      <c r="F220" s="7"/>
      <c r="G220" s="4"/>
      <c r="H220" s="6"/>
      <c r="I220" s="11"/>
      <c r="J220" s="4"/>
      <c r="K220" s="10"/>
      <c r="L220" s="7"/>
      <c r="M220" s="4"/>
      <c r="N220" s="6"/>
      <c r="O220" s="11"/>
      <c r="P220" s="4"/>
      <c r="Q220" s="10"/>
      <c r="R220" s="7">
        <f aca="true" t="shared" si="36" ref="R220:T224">C220+F220+I220+L220+O220</f>
        <v>0</v>
      </c>
      <c r="S220" s="7">
        <f t="shared" si="36"/>
        <v>0</v>
      </c>
      <c r="T220" s="7">
        <f t="shared" si="36"/>
        <v>0</v>
      </c>
    </row>
    <row r="221" spans="1:20" ht="12.75">
      <c r="A221" s="4">
        <v>36</v>
      </c>
      <c r="B221" s="8">
        <f>IF(Dane!B39="","",Dane!B39)</f>
      </c>
      <c r="C221" s="11"/>
      <c r="D221" s="4"/>
      <c r="E221" s="10"/>
      <c r="F221" s="7"/>
      <c r="G221" s="4"/>
      <c r="H221" s="6"/>
      <c r="I221" s="11"/>
      <c r="J221" s="4"/>
      <c r="K221" s="10"/>
      <c r="L221" s="7"/>
      <c r="M221" s="4"/>
      <c r="N221" s="6"/>
      <c r="O221" s="11"/>
      <c r="P221" s="4"/>
      <c r="Q221" s="10"/>
      <c r="R221" s="7">
        <f t="shared" si="36"/>
        <v>0</v>
      </c>
      <c r="S221" s="7">
        <f t="shared" si="36"/>
        <v>0</v>
      </c>
      <c r="T221" s="7">
        <f t="shared" si="36"/>
        <v>0</v>
      </c>
    </row>
    <row r="222" spans="1:20" ht="12.75">
      <c r="A222" s="4">
        <v>37</v>
      </c>
      <c r="B222" s="8">
        <f>IF(Dane!B40="","",Dane!B40)</f>
      </c>
      <c r="C222" s="11"/>
      <c r="D222" s="4"/>
      <c r="E222" s="10"/>
      <c r="F222" s="7"/>
      <c r="G222" s="4"/>
      <c r="H222" s="6"/>
      <c r="I222" s="11"/>
      <c r="J222" s="4"/>
      <c r="K222" s="10"/>
      <c r="L222" s="7"/>
      <c r="M222" s="4"/>
      <c r="N222" s="6"/>
      <c r="O222" s="11"/>
      <c r="P222" s="4"/>
      <c r="Q222" s="10"/>
      <c r="R222" s="7">
        <f t="shared" si="36"/>
        <v>0</v>
      </c>
      <c r="S222" s="7">
        <f t="shared" si="36"/>
        <v>0</v>
      </c>
      <c r="T222" s="7">
        <f t="shared" si="36"/>
        <v>0</v>
      </c>
    </row>
    <row r="223" spans="1:20" ht="12.75">
      <c r="A223" s="4">
        <v>38</v>
      </c>
      <c r="B223" s="8">
        <f>IF(Dane!B41="","",Dane!B41)</f>
      </c>
      <c r="C223" s="11"/>
      <c r="D223" s="4"/>
      <c r="E223" s="10"/>
      <c r="F223" s="7"/>
      <c r="G223" s="4"/>
      <c r="H223" s="6"/>
      <c r="I223" s="11"/>
      <c r="J223" s="4"/>
      <c r="K223" s="10"/>
      <c r="L223" s="7"/>
      <c r="M223" s="4"/>
      <c r="N223" s="6"/>
      <c r="O223" s="11"/>
      <c r="P223" s="4"/>
      <c r="Q223" s="10"/>
      <c r="R223" s="7">
        <f t="shared" si="36"/>
        <v>0</v>
      </c>
      <c r="S223" s="7">
        <f t="shared" si="36"/>
        <v>0</v>
      </c>
      <c r="T223" s="7">
        <f t="shared" si="36"/>
        <v>0</v>
      </c>
    </row>
    <row r="224" spans="1:20" ht="12.75">
      <c r="A224" s="5"/>
      <c r="B224" s="6" t="s">
        <v>10</v>
      </c>
      <c r="C224" s="11">
        <f aca="true" t="shared" si="37" ref="C224:Q224">SUM(C186:C222)</f>
        <v>0</v>
      </c>
      <c r="D224" s="4">
        <f t="shared" si="37"/>
        <v>0</v>
      </c>
      <c r="E224" s="10">
        <f t="shared" si="37"/>
        <v>0</v>
      </c>
      <c r="F224" s="7">
        <f t="shared" si="37"/>
        <v>0</v>
      </c>
      <c r="G224" s="4">
        <f t="shared" si="37"/>
        <v>0</v>
      </c>
      <c r="H224" s="6">
        <f t="shared" si="37"/>
        <v>0</v>
      </c>
      <c r="I224" s="11">
        <f t="shared" si="37"/>
        <v>0</v>
      </c>
      <c r="J224" s="4">
        <f t="shared" si="37"/>
        <v>0</v>
      </c>
      <c r="K224" s="10">
        <f t="shared" si="37"/>
        <v>0</v>
      </c>
      <c r="L224" s="11">
        <f t="shared" si="37"/>
        <v>0</v>
      </c>
      <c r="M224" s="4">
        <f t="shared" si="37"/>
        <v>0</v>
      </c>
      <c r="N224" s="6">
        <f t="shared" si="37"/>
        <v>0</v>
      </c>
      <c r="O224" s="11">
        <f t="shared" si="37"/>
        <v>0</v>
      </c>
      <c r="P224" s="4">
        <f t="shared" si="37"/>
        <v>0</v>
      </c>
      <c r="Q224" s="10">
        <f t="shared" si="37"/>
        <v>0</v>
      </c>
      <c r="R224" s="7">
        <f t="shared" si="36"/>
        <v>0</v>
      </c>
      <c r="S224" s="4">
        <f t="shared" si="36"/>
        <v>0</v>
      </c>
      <c r="T224" s="4">
        <f t="shared" si="36"/>
        <v>0</v>
      </c>
    </row>
    <row r="225" spans="1:20" ht="12.75">
      <c r="A225" s="187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</row>
    <row r="226" ht="12.75"/>
    <row r="227" spans="2:20" ht="12.75">
      <c r="B227" s="1" t="s">
        <v>56</v>
      </c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>
        <f>SUM(C227:Q227)</f>
        <v>0</v>
      </c>
      <c r="S227" s="210"/>
      <c r="T227" s="210"/>
    </row>
    <row r="228" spans="2:20" ht="12.75">
      <c r="B228" s="1" t="s">
        <v>55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>
        <f>SUM(C228:Q228)</f>
        <v>0</v>
      </c>
      <c r="S228" s="218"/>
      <c r="T228" s="218"/>
    </row>
    <row r="229" spans="1:20" ht="12.75">
      <c r="A229" s="216" t="s">
        <v>0</v>
      </c>
      <c r="B229" s="217" t="s">
        <v>1</v>
      </c>
      <c r="C229" s="211">
        <v>1</v>
      </c>
      <c r="D229" s="212"/>
      <c r="E229" s="213"/>
      <c r="F229" s="214">
        <v>2</v>
      </c>
      <c r="G229" s="212"/>
      <c r="H229" s="215"/>
      <c r="I229" s="211">
        <v>3</v>
      </c>
      <c r="J229" s="212"/>
      <c r="K229" s="213"/>
      <c r="L229" s="214">
        <v>4</v>
      </c>
      <c r="M229" s="212"/>
      <c r="N229" s="215"/>
      <c r="O229" s="211">
        <v>5</v>
      </c>
      <c r="P229" s="212"/>
      <c r="Q229" s="215"/>
      <c r="R229" s="212" t="s">
        <v>33</v>
      </c>
      <c r="S229" s="212"/>
      <c r="T229" s="212"/>
    </row>
    <row r="230" spans="1:20" ht="12.75">
      <c r="A230" s="216"/>
      <c r="B230" s="217"/>
      <c r="C230" s="11" t="s">
        <v>7</v>
      </c>
      <c r="D230" s="4" t="s">
        <v>8</v>
      </c>
      <c r="E230" s="10" t="s">
        <v>9</v>
      </c>
      <c r="F230" s="7" t="s">
        <v>7</v>
      </c>
      <c r="G230" s="4" t="s">
        <v>8</v>
      </c>
      <c r="H230" s="6" t="s">
        <v>9</v>
      </c>
      <c r="I230" s="11" t="s">
        <v>7</v>
      </c>
      <c r="J230" s="4" t="s">
        <v>8</v>
      </c>
      <c r="K230" s="10" t="s">
        <v>9</v>
      </c>
      <c r="L230" s="7" t="s">
        <v>7</v>
      </c>
      <c r="M230" s="4" t="s">
        <v>8</v>
      </c>
      <c r="N230" s="6" t="s">
        <v>9</v>
      </c>
      <c r="O230" s="11" t="s">
        <v>7</v>
      </c>
      <c r="P230" s="4" t="s">
        <v>8</v>
      </c>
      <c r="Q230" s="10" t="s">
        <v>9</v>
      </c>
      <c r="R230" s="7" t="s">
        <v>7</v>
      </c>
      <c r="S230" s="4" t="s">
        <v>8</v>
      </c>
      <c r="T230" s="4" t="s">
        <v>9</v>
      </c>
    </row>
    <row r="231" spans="1:20" ht="12.75">
      <c r="A231" s="4">
        <v>1</v>
      </c>
      <c r="B231" s="8" t="str">
        <f>IF(Dane!B4="","",Dane!B4)</f>
        <v>Nazwisko Imię</v>
      </c>
      <c r="C231" s="11"/>
      <c r="D231" s="4"/>
      <c r="E231" s="10"/>
      <c r="F231" s="7"/>
      <c r="G231" s="4"/>
      <c r="H231" s="6"/>
      <c r="I231" s="11"/>
      <c r="J231" s="4"/>
      <c r="K231" s="10"/>
      <c r="L231" s="7"/>
      <c r="M231" s="4"/>
      <c r="N231" s="6"/>
      <c r="O231" s="11"/>
      <c r="P231" s="4"/>
      <c r="Q231" s="10"/>
      <c r="R231" s="7">
        <f>C231+F231+I231+L231+O231</f>
        <v>0</v>
      </c>
      <c r="S231" s="7">
        <f>D231+G231+J231+M231+P231</f>
        <v>0</v>
      </c>
      <c r="T231" s="7">
        <f>E231+H231+K231+N231+Q231</f>
        <v>0</v>
      </c>
    </row>
    <row r="232" spans="1:20" ht="12.75">
      <c r="A232" s="4">
        <v>2</v>
      </c>
      <c r="B232" s="8" t="str">
        <f>IF(Dane!B5="","",Dane!B5)</f>
        <v>Nazwisko Imię</v>
      </c>
      <c r="C232" s="11"/>
      <c r="D232" s="4"/>
      <c r="E232" s="10"/>
      <c r="F232" s="7"/>
      <c r="G232" s="4"/>
      <c r="H232" s="6"/>
      <c r="I232" s="11"/>
      <c r="J232" s="4"/>
      <c r="K232" s="10"/>
      <c r="L232" s="7"/>
      <c r="M232" s="4"/>
      <c r="N232" s="6"/>
      <c r="O232" s="11"/>
      <c r="P232" s="4"/>
      <c r="Q232" s="10"/>
      <c r="R232" s="7">
        <f aca="true" t="shared" si="38" ref="R232:R264">C232+F232+I232+L232+O232</f>
        <v>0</v>
      </c>
      <c r="S232" s="7">
        <f aca="true" t="shared" si="39" ref="S232:S264">D232+G232+J232+M232+P232</f>
        <v>0</v>
      </c>
      <c r="T232" s="7">
        <f aca="true" t="shared" si="40" ref="T232:T264">E232+H232+K232+N232+Q232</f>
        <v>0</v>
      </c>
    </row>
    <row r="233" spans="1:20" ht="12.75">
      <c r="A233" s="4">
        <v>3</v>
      </c>
      <c r="B233" s="8" t="str">
        <f>IF(Dane!B6="","",Dane!B6)</f>
        <v>Nazwisko Imię</v>
      </c>
      <c r="C233" s="11"/>
      <c r="D233" s="4"/>
      <c r="E233" s="10"/>
      <c r="F233" s="7"/>
      <c r="G233" s="4"/>
      <c r="H233" s="6"/>
      <c r="I233" s="11"/>
      <c r="J233" s="4"/>
      <c r="K233" s="10"/>
      <c r="L233" s="7"/>
      <c r="M233" s="4"/>
      <c r="N233" s="6"/>
      <c r="O233" s="11"/>
      <c r="P233" s="4"/>
      <c r="Q233" s="10"/>
      <c r="R233" s="7">
        <f t="shared" si="38"/>
        <v>0</v>
      </c>
      <c r="S233" s="7">
        <f t="shared" si="39"/>
        <v>0</v>
      </c>
      <c r="T233" s="7">
        <f t="shared" si="40"/>
        <v>0</v>
      </c>
    </row>
    <row r="234" spans="1:20" ht="12.75">
      <c r="A234" s="4">
        <v>4</v>
      </c>
      <c r="B234" s="8" t="str">
        <f>IF(Dane!B7="","",Dane!B7)</f>
        <v>Nazwisko Imię</v>
      </c>
      <c r="C234" s="11"/>
      <c r="D234" s="4"/>
      <c r="E234" s="10"/>
      <c r="F234" s="7"/>
      <c r="G234" s="4"/>
      <c r="H234" s="6"/>
      <c r="I234" s="11"/>
      <c r="J234" s="4"/>
      <c r="K234" s="10"/>
      <c r="L234" s="7"/>
      <c r="M234" s="4"/>
      <c r="N234" s="6"/>
      <c r="O234" s="11"/>
      <c r="P234" s="4"/>
      <c r="Q234" s="10"/>
      <c r="R234" s="7">
        <f t="shared" si="38"/>
        <v>0</v>
      </c>
      <c r="S234" s="7">
        <f t="shared" si="39"/>
        <v>0</v>
      </c>
      <c r="T234" s="7">
        <f t="shared" si="40"/>
        <v>0</v>
      </c>
    </row>
    <row r="235" spans="1:20" ht="12.75">
      <c r="A235" s="4">
        <v>5</v>
      </c>
      <c r="B235" s="8" t="str">
        <f>IF(Dane!B8="","",Dane!B8)</f>
        <v>Nazwisko Imię</v>
      </c>
      <c r="C235" s="11"/>
      <c r="D235" s="4"/>
      <c r="E235" s="10"/>
      <c r="F235" s="7"/>
      <c r="G235" s="4"/>
      <c r="H235" s="6"/>
      <c r="I235" s="11"/>
      <c r="J235" s="4"/>
      <c r="K235" s="10"/>
      <c r="L235" s="7"/>
      <c r="M235" s="4"/>
      <c r="N235" s="6"/>
      <c r="O235" s="11"/>
      <c r="P235" s="4"/>
      <c r="Q235" s="10"/>
      <c r="R235" s="7">
        <f t="shared" si="38"/>
        <v>0</v>
      </c>
      <c r="S235" s="7">
        <f t="shared" si="39"/>
        <v>0</v>
      </c>
      <c r="T235" s="7">
        <f t="shared" si="40"/>
        <v>0</v>
      </c>
    </row>
    <row r="236" spans="1:20" ht="12.75">
      <c r="A236" s="4">
        <v>6</v>
      </c>
      <c r="B236" s="8" t="str">
        <f>IF(Dane!B9="","",Dane!B9)</f>
        <v>Nazwisko Imię</v>
      </c>
      <c r="C236" s="11"/>
      <c r="D236" s="4"/>
      <c r="E236" s="10"/>
      <c r="F236" s="7"/>
      <c r="G236" s="4"/>
      <c r="H236" s="6"/>
      <c r="I236" s="11"/>
      <c r="J236" s="4"/>
      <c r="K236" s="10"/>
      <c r="L236" s="7"/>
      <c r="M236" s="4"/>
      <c r="N236" s="6"/>
      <c r="O236" s="11"/>
      <c r="P236" s="4"/>
      <c r="Q236" s="10"/>
      <c r="R236" s="7">
        <f t="shared" si="38"/>
        <v>0</v>
      </c>
      <c r="S236" s="7">
        <f t="shared" si="39"/>
        <v>0</v>
      </c>
      <c r="T236" s="7">
        <f t="shared" si="40"/>
        <v>0</v>
      </c>
    </row>
    <row r="237" spans="1:20" ht="12.75">
      <c r="A237" s="4">
        <v>7</v>
      </c>
      <c r="B237" s="8" t="str">
        <f>IF(Dane!B10="","",Dane!B10)</f>
        <v>Nazwisko Imię</v>
      </c>
      <c r="C237" s="11"/>
      <c r="D237" s="4"/>
      <c r="E237" s="10"/>
      <c r="F237" s="7"/>
      <c r="G237" s="4"/>
      <c r="H237" s="6"/>
      <c r="I237" s="11"/>
      <c r="J237" s="4"/>
      <c r="K237" s="10"/>
      <c r="L237" s="7"/>
      <c r="M237" s="4"/>
      <c r="N237" s="6"/>
      <c r="O237" s="11"/>
      <c r="P237" s="4"/>
      <c r="Q237" s="10"/>
      <c r="R237" s="7">
        <f t="shared" si="38"/>
        <v>0</v>
      </c>
      <c r="S237" s="7">
        <f t="shared" si="39"/>
        <v>0</v>
      </c>
      <c r="T237" s="7">
        <f t="shared" si="40"/>
        <v>0</v>
      </c>
    </row>
    <row r="238" spans="1:20" ht="12.75">
      <c r="A238" s="4">
        <v>8</v>
      </c>
      <c r="B238" s="8" t="str">
        <f>IF(Dane!B11="","",Dane!B11)</f>
        <v>Nazwisko Imię</v>
      </c>
      <c r="C238" s="11"/>
      <c r="D238" s="4"/>
      <c r="E238" s="10"/>
      <c r="F238" s="7"/>
      <c r="G238" s="4"/>
      <c r="H238" s="6"/>
      <c r="I238" s="11"/>
      <c r="J238" s="4"/>
      <c r="K238" s="10"/>
      <c r="L238" s="7"/>
      <c r="M238" s="4"/>
      <c r="N238" s="6"/>
      <c r="O238" s="11"/>
      <c r="P238" s="4"/>
      <c r="Q238" s="10"/>
      <c r="R238" s="7">
        <f t="shared" si="38"/>
        <v>0</v>
      </c>
      <c r="S238" s="7">
        <f t="shared" si="39"/>
        <v>0</v>
      </c>
      <c r="T238" s="7">
        <f t="shared" si="40"/>
        <v>0</v>
      </c>
    </row>
    <row r="239" spans="1:20" ht="12.75">
      <c r="A239" s="4">
        <v>9</v>
      </c>
      <c r="B239" s="8" t="str">
        <f>IF(Dane!B12="","",Dane!B12)</f>
        <v>Nazwisko Imię</v>
      </c>
      <c r="C239" s="11"/>
      <c r="D239" s="4"/>
      <c r="E239" s="10"/>
      <c r="F239" s="7"/>
      <c r="G239" s="4"/>
      <c r="H239" s="6"/>
      <c r="I239" s="11"/>
      <c r="J239" s="4"/>
      <c r="K239" s="10"/>
      <c r="L239" s="7"/>
      <c r="M239" s="4"/>
      <c r="N239" s="6"/>
      <c r="O239" s="11"/>
      <c r="P239" s="4"/>
      <c r="Q239" s="10"/>
      <c r="R239" s="7">
        <f t="shared" si="38"/>
        <v>0</v>
      </c>
      <c r="S239" s="7">
        <f t="shared" si="39"/>
        <v>0</v>
      </c>
      <c r="T239" s="7">
        <f t="shared" si="40"/>
        <v>0</v>
      </c>
    </row>
    <row r="240" spans="1:20" ht="12.75">
      <c r="A240" s="4">
        <v>10</v>
      </c>
      <c r="B240" s="8" t="str">
        <f>IF(Dane!B13="","",Dane!B13)</f>
        <v>Nazwisko Imię</v>
      </c>
      <c r="C240" s="11"/>
      <c r="D240" s="4"/>
      <c r="E240" s="10"/>
      <c r="F240" s="7"/>
      <c r="G240" s="4"/>
      <c r="H240" s="6"/>
      <c r="I240" s="11"/>
      <c r="J240" s="4"/>
      <c r="K240" s="10"/>
      <c r="L240" s="7"/>
      <c r="M240" s="4"/>
      <c r="N240" s="6"/>
      <c r="O240" s="11"/>
      <c r="P240" s="4"/>
      <c r="Q240" s="10"/>
      <c r="R240" s="7">
        <f t="shared" si="38"/>
        <v>0</v>
      </c>
      <c r="S240" s="7">
        <f t="shared" si="39"/>
        <v>0</v>
      </c>
      <c r="T240" s="7">
        <f t="shared" si="40"/>
        <v>0</v>
      </c>
    </row>
    <row r="241" spans="1:20" ht="12.75">
      <c r="A241" s="4">
        <v>11</v>
      </c>
      <c r="B241" s="8" t="str">
        <f>IF(Dane!B14="","",Dane!B14)</f>
        <v>Nazwisko Imię</v>
      </c>
      <c r="C241" s="11"/>
      <c r="D241" s="4"/>
      <c r="E241" s="10"/>
      <c r="F241" s="7"/>
      <c r="G241" s="4"/>
      <c r="H241" s="6"/>
      <c r="I241" s="11"/>
      <c r="J241" s="4"/>
      <c r="K241" s="10"/>
      <c r="L241" s="7"/>
      <c r="M241" s="4"/>
      <c r="N241" s="6"/>
      <c r="O241" s="11"/>
      <c r="P241" s="4"/>
      <c r="Q241" s="10"/>
      <c r="R241" s="7">
        <f t="shared" si="38"/>
        <v>0</v>
      </c>
      <c r="S241" s="7">
        <f t="shared" si="39"/>
        <v>0</v>
      </c>
      <c r="T241" s="7">
        <f t="shared" si="40"/>
        <v>0</v>
      </c>
    </row>
    <row r="242" spans="1:20" ht="12.75">
      <c r="A242" s="4">
        <v>12</v>
      </c>
      <c r="B242" s="8" t="str">
        <f>IF(Dane!B15="","",Dane!B15)</f>
        <v>Nazwisko Imię</v>
      </c>
      <c r="C242" s="11"/>
      <c r="D242" s="4"/>
      <c r="E242" s="10"/>
      <c r="F242" s="7"/>
      <c r="G242" s="4"/>
      <c r="H242" s="6"/>
      <c r="I242" s="11"/>
      <c r="J242" s="4"/>
      <c r="K242" s="10"/>
      <c r="L242" s="7"/>
      <c r="M242" s="4"/>
      <c r="N242" s="6"/>
      <c r="O242" s="11"/>
      <c r="P242" s="4"/>
      <c r="Q242" s="10"/>
      <c r="R242" s="7">
        <f t="shared" si="38"/>
        <v>0</v>
      </c>
      <c r="S242" s="7">
        <f t="shared" si="39"/>
        <v>0</v>
      </c>
      <c r="T242" s="7">
        <f t="shared" si="40"/>
        <v>0</v>
      </c>
    </row>
    <row r="243" spans="1:20" ht="12.75">
      <c r="A243" s="4">
        <v>13</v>
      </c>
      <c r="B243" s="8" t="str">
        <f>IF(Dane!B16="","",Dane!B16)</f>
        <v>Nazwisko Imię</v>
      </c>
      <c r="C243" s="11"/>
      <c r="D243" s="4"/>
      <c r="E243" s="10"/>
      <c r="F243" s="7"/>
      <c r="G243" s="4"/>
      <c r="H243" s="6"/>
      <c r="I243" s="11"/>
      <c r="J243" s="4"/>
      <c r="K243" s="10"/>
      <c r="L243" s="7"/>
      <c r="M243" s="4"/>
      <c r="N243" s="6"/>
      <c r="O243" s="11"/>
      <c r="P243" s="4"/>
      <c r="Q243" s="10"/>
      <c r="R243" s="7">
        <f t="shared" si="38"/>
        <v>0</v>
      </c>
      <c r="S243" s="7">
        <f t="shared" si="39"/>
        <v>0</v>
      </c>
      <c r="T243" s="7">
        <f t="shared" si="40"/>
        <v>0</v>
      </c>
    </row>
    <row r="244" spans="1:20" ht="12.75">
      <c r="A244" s="4">
        <v>14</v>
      </c>
      <c r="B244" s="8" t="str">
        <f>IF(Dane!B17="","",Dane!B17)</f>
        <v>Nazwisko Imię</v>
      </c>
      <c r="C244" s="11"/>
      <c r="D244" s="4"/>
      <c r="E244" s="10"/>
      <c r="F244" s="7"/>
      <c r="G244" s="4"/>
      <c r="H244" s="6"/>
      <c r="I244" s="11"/>
      <c r="J244" s="4"/>
      <c r="K244" s="10"/>
      <c r="L244" s="7"/>
      <c r="M244" s="4"/>
      <c r="N244" s="6"/>
      <c r="O244" s="11"/>
      <c r="P244" s="4"/>
      <c r="Q244" s="10"/>
      <c r="R244" s="7">
        <f t="shared" si="38"/>
        <v>0</v>
      </c>
      <c r="S244" s="7">
        <f t="shared" si="39"/>
        <v>0</v>
      </c>
      <c r="T244" s="7">
        <f t="shared" si="40"/>
        <v>0</v>
      </c>
    </row>
    <row r="245" spans="1:20" ht="12.75">
      <c r="A245" s="4">
        <v>15</v>
      </c>
      <c r="B245" s="8" t="str">
        <f>IF(Dane!B18="","",Dane!B18)</f>
        <v>Nazwisko Imię</v>
      </c>
      <c r="C245" s="11"/>
      <c r="D245" s="4"/>
      <c r="E245" s="10"/>
      <c r="F245" s="7"/>
      <c r="G245" s="4"/>
      <c r="H245" s="6"/>
      <c r="I245" s="11"/>
      <c r="J245" s="4"/>
      <c r="K245" s="10"/>
      <c r="L245" s="7"/>
      <c r="M245" s="4"/>
      <c r="N245" s="6"/>
      <c r="O245" s="11"/>
      <c r="P245" s="4"/>
      <c r="Q245" s="10"/>
      <c r="R245" s="7">
        <f t="shared" si="38"/>
        <v>0</v>
      </c>
      <c r="S245" s="7">
        <f t="shared" si="39"/>
        <v>0</v>
      </c>
      <c r="T245" s="7">
        <f t="shared" si="40"/>
        <v>0</v>
      </c>
    </row>
    <row r="246" spans="1:20" ht="12.75">
      <c r="A246" s="4">
        <v>16</v>
      </c>
      <c r="B246" s="8" t="str">
        <f>IF(Dane!B19="","",Dane!B19)</f>
        <v>Nazwisko Imię</v>
      </c>
      <c r="C246" s="11"/>
      <c r="D246" s="4"/>
      <c r="E246" s="10"/>
      <c r="F246" s="7"/>
      <c r="G246" s="4"/>
      <c r="H246" s="6"/>
      <c r="I246" s="11"/>
      <c r="J246" s="4"/>
      <c r="K246" s="10"/>
      <c r="L246" s="7"/>
      <c r="M246" s="4"/>
      <c r="N246" s="6"/>
      <c r="O246" s="11"/>
      <c r="P246" s="4"/>
      <c r="Q246" s="10"/>
      <c r="R246" s="7">
        <f t="shared" si="38"/>
        <v>0</v>
      </c>
      <c r="S246" s="7">
        <f t="shared" si="39"/>
        <v>0</v>
      </c>
      <c r="T246" s="7">
        <f t="shared" si="40"/>
        <v>0</v>
      </c>
    </row>
    <row r="247" spans="1:20" ht="12.75">
      <c r="A247" s="4">
        <v>17</v>
      </c>
      <c r="B247" s="8" t="str">
        <f>IF(Dane!B20="","",Dane!B20)</f>
        <v>Nazwisko Imię</v>
      </c>
      <c r="C247" s="11"/>
      <c r="D247" s="4"/>
      <c r="E247" s="10"/>
      <c r="F247" s="7"/>
      <c r="G247" s="4"/>
      <c r="H247" s="6"/>
      <c r="I247" s="11"/>
      <c r="J247" s="4"/>
      <c r="K247" s="10"/>
      <c r="L247" s="7"/>
      <c r="M247" s="4"/>
      <c r="N247" s="6"/>
      <c r="O247" s="11"/>
      <c r="P247" s="4"/>
      <c r="Q247" s="10"/>
      <c r="R247" s="7">
        <f t="shared" si="38"/>
        <v>0</v>
      </c>
      <c r="S247" s="7">
        <f t="shared" si="39"/>
        <v>0</v>
      </c>
      <c r="T247" s="7">
        <f t="shared" si="40"/>
        <v>0</v>
      </c>
    </row>
    <row r="248" spans="1:20" ht="12.75">
      <c r="A248" s="4">
        <v>18</v>
      </c>
      <c r="B248" s="8" t="str">
        <f>IF(Dane!B21="","",Dane!B21)</f>
        <v>Nazwisko Imię</v>
      </c>
      <c r="C248" s="11"/>
      <c r="D248" s="4"/>
      <c r="E248" s="10"/>
      <c r="F248" s="7"/>
      <c r="G248" s="4"/>
      <c r="H248" s="6"/>
      <c r="I248" s="11"/>
      <c r="J248" s="4"/>
      <c r="K248" s="10"/>
      <c r="L248" s="7"/>
      <c r="M248" s="4"/>
      <c r="N248" s="6"/>
      <c r="O248" s="11"/>
      <c r="P248" s="4"/>
      <c r="Q248" s="10"/>
      <c r="R248" s="7">
        <f t="shared" si="38"/>
        <v>0</v>
      </c>
      <c r="S248" s="7">
        <f t="shared" si="39"/>
        <v>0</v>
      </c>
      <c r="T248" s="7">
        <f t="shared" si="40"/>
        <v>0</v>
      </c>
    </row>
    <row r="249" spans="1:20" ht="12.75">
      <c r="A249" s="4">
        <v>19</v>
      </c>
      <c r="B249" s="8" t="str">
        <f>IF(Dane!B22="","",Dane!B22)</f>
        <v>Nazwisko Imię</v>
      </c>
      <c r="C249" s="11"/>
      <c r="D249" s="4"/>
      <c r="E249" s="10"/>
      <c r="F249" s="7"/>
      <c r="G249" s="4"/>
      <c r="H249" s="6"/>
      <c r="I249" s="11"/>
      <c r="J249" s="4"/>
      <c r="K249" s="10"/>
      <c r="L249" s="7"/>
      <c r="M249" s="4"/>
      <c r="N249" s="6"/>
      <c r="O249" s="11"/>
      <c r="P249" s="4"/>
      <c r="Q249" s="10"/>
      <c r="R249" s="7">
        <f t="shared" si="38"/>
        <v>0</v>
      </c>
      <c r="S249" s="7">
        <f t="shared" si="39"/>
        <v>0</v>
      </c>
      <c r="T249" s="7">
        <f t="shared" si="40"/>
        <v>0</v>
      </c>
    </row>
    <row r="250" spans="1:20" ht="12.75">
      <c r="A250" s="4">
        <v>20</v>
      </c>
      <c r="B250" s="8" t="str">
        <f>IF(Dane!B23="","",Dane!B23)</f>
        <v>Nazwisko Imię</v>
      </c>
      <c r="C250" s="11"/>
      <c r="D250" s="4"/>
      <c r="E250" s="10"/>
      <c r="F250" s="7"/>
      <c r="G250" s="4"/>
      <c r="H250" s="6"/>
      <c r="I250" s="11"/>
      <c r="J250" s="4"/>
      <c r="K250" s="10"/>
      <c r="L250" s="7"/>
      <c r="M250" s="4"/>
      <c r="N250" s="6"/>
      <c r="O250" s="11"/>
      <c r="P250" s="4"/>
      <c r="Q250" s="10"/>
      <c r="R250" s="7">
        <f t="shared" si="38"/>
        <v>0</v>
      </c>
      <c r="S250" s="7">
        <f t="shared" si="39"/>
        <v>0</v>
      </c>
      <c r="T250" s="7">
        <f t="shared" si="40"/>
        <v>0</v>
      </c>
    </row>
    <row r="251" spans="1:20" ht="12.75">
      <c r="A251" s="4">
        <v>21</v>
      </c>
      <c r="B251" s="8" t="str">
        <f>IF(Dane!B24="","",Dane!B24)</f>
        <v>Nazwisko Imię</v>
      </c>
      <c r="C251" s="11"/>
      <c r="D251" s="4"/>
      <c r="E251" s="10"/>
      <c r="F251" s="7"/>
      <c r="G251" s="4"/>
      <c r="H251" s="6"/>
      <c r="I251" s="11"/>
      <c r="J251" s="4"/>
      <c r="K251" s="10"/>
      <c r="L251" s="7"/>
      <c r="M251" s="4"/>
      <c r="N251" s="6"/>
      <c r="O251" s="11"/>
      <c r="P251" s="4"/>
      <c r="Q251" s="10"/>
      <c r="R251" s="7">
        <f t="shared" si="38"/>
        <v>0</v>
      </c>
      <c r="S251" s="7">
        <f t="shared" si="39"/>
        <v>0</v>
      </c>
      <c r="T251" s="7">
        <f t="shared" si="40"/>
        <v>0</v>
      </c>
    </row>
    <row r="252" spans="1:20" ht="12.75">
      <c r="A252" s="4">
        <v>22</v>
      </c>
      <c r="B252" s="8" t="str">
        <f>IF(Dane!B25="","",Dane!B25)</f>
        <v>Nazwisko Imię</v>
      </c>
      <c r="C252" s="11"/>
      <c r="D252" s="4"/>
      <c r="E252" s="10"/>
      <c r="F252" s="7"/>
      <c r="G252" s="4"/>
      <c r="H252" s="6"/>
      <c r="I252" s="11"/>
      <c r="J252" s="4"/>
      <c r="K252" s="10"/>
      <c r="L252" s="7"/>
      <c r="M252" s="4"/>
      <c r="N252" s="6"/>
      <c r="O252" s="11"/>
      <c r="P252" s="4"/>
      <c r="Q252" s="10"/>
      <c r="R252" s="7">
        <f t="shared" si="38"/>
        <v>0</v>
      </c>
      <c r="S252" s="7">
        <f t="shared" si="39"/>
        <v>0</v>
      </c>
      <c r="T252" s="7">
        <f t="shared" si="40"/>
        <v>0</v>
      </c>
    </row>
    <row r="253" spans="1:20" ht="12.75">
      <c r="A253" s="4">
        <v>23</v>
      </c>
      <c r="B253" s="8" t="str">
        <f>IF(Dane!B26="","",Dane!B26)</f>
        <v>Nazwisko Imię</v>
      </c>
      <c r="C253" s="11"/>
      <c r="D253" s="4"/>
      <c r="E253" s="10"/>
      <c r="F253" s="7"/>
      <c r="G253" s="4"/>
      <c r="H253" s="6"/>
      <c r="I253" s="11"/>
      <c r="J253" s="4"/>
      <c r="K253" s="10"/>
      <c r="L253" s="7"/>
      <c r="M253" s="4"/>
      <c r="N253" s="6"/>
      <c r="O253" s="11"/>
      <c r="P253" s="4"/>
      <c r="Q253" s="10"/>
      <c r="R253" s="7">
        <f t="shared" si="38"/>
        <v>0</v>
      </c>
      <c r="S253" s="7">
        <f t="shared" si="39"/>
        <v>0</v>
      </c>
      <c r="T253" s="7">
        <f t="shared" si="40"/>
        <v>0</v>
      </c>
    </row>
    <row r="254" spans="1:20" ht="12.75">
      <c r="A254" s="4">
        <v>24</v>
      </c>
      <c r="B254" s="8" t="str">
        <f>IF(Dane!B27="","",Dane!B27)</f>
        <v>Nazwisko Imię</v>
      </c>
      <c r="C254" s="11"/>
      <c r="D254" s="4"/>
      <c r="E254" s="10"/>
      <c r="F254" s="7"/>
      <c r="G254" s="4"/>
      <c r="H254" s="6"/>
      <c r="I254" s="11"/>
      <c r="J254" s="4"/>
      <c r="K254" s="10"/>
      <c r="L254" s="7"/>
      <c r="M254" s="4"/>
      <c r="N254" s="6"/>
      <c r="O254" s="11"/>
      <c r="P254" s="4"/>
      <c r="Q254" s="10"/>
      <c r="R254" s="7">
        <f t="shared" si="38"/>
        <v>0</v>
      </c>
      <c r="S254" s="7">
        <f t="shared" si="39"/>
        <v>0</v>
      </c>
      <c r="T254" s="7">
        <f t="shared" si="40"/>
        <v>0</v>
      </c>
    </row>
    <row r="255" spans="1:20" ht="12.75">
      <c r="A255" s="4">
        <v>25</v>
      </c>
      <c r="B255" s="8">
        <f>IF(Dane!B28="","",Dane!B28)</f>
      </c>
      <c r="C255" s="11"/>
      <c r="D255" s="4"/>
      <c r="E255" s="10"/>
      <c r="F255" s="7"/>
      <c r="G255" s="4"/>
      <c r="H255" s="6"/>
      <c r="I255" s="11"/>
      <c r="J255" s="4"/>
      <c r="K255" s="10"/>
      <c r="L255" s="7"/>
      <c r="M255" s="4"/>
      <c r="N255" s="6"/>
      <c r="O255" s="11"/>
      <c r="P255" s="4"/>
      <c r="Q255" s="10"/>
      <c r="R255" s="7">
        <f t="shared" si="38"/>
        <v>0</v>
      </c>
      <c r="S255" s="7">
        <f t="shared" si="39"/>
        <v>0</v>
      </c>
      <c r="T255" s="7">
        <f t="shared" si="40"/>
        <v>0</v>
      </c>
    </row>
    <row r="256" spans="1:20" ht="12.75">
      <c r="A256" s="4">
        <v>26</v>
      </c>
      <c r="B256" s="8">
        <f>IF(Dane!B29="","",Dane!B29)</f>
      </c>
      <c r="C256" s="11"/>
      <c r="D256" s="4"/>
      <c r="E256" s="10"/>
      <c r="F256" s="7"/>
      <c r="G256" s="4"/>
      <c r="H256" s="6"/>
      <c r="I256" s="11"/>
      <c r="J256" s="4"/>
      <c r="K256" s="10"/>
      <c r="L256" s="7"/>
      <c r="M256" s="4"/>
      <c r="N256" s="6"/>
      <c r="O256" s="11"/>
      <c r="P256" s="4"/>
      <c r="Q256" s="10"/>
      <c r="R256" s="7">
        <f aca="true" t="shared" si="41" ref="R256:R262">C256+F256+I256+L256+O256</f>
        <v>0</v>
      </c>
      <c r="S256" s="7">
        <f aca="true" t="shared" si="42" ref="S256:S262">D256+G256+J256+M256+P256</f>
        <v>0</v>
      </c>
      <c r="T256" s="7">
        <f aca="true" t="shared" si="43" ref="T256:T262">E256+H256+K256+N256+Q256</f>
        <v>0</v>
      </c>
    </row>
    <row r="257" spans="1:20" ht="12.75">
      <c r="A257" s="4">
        <v>27</v>
      </c>
      <c r="B257" s="8">
        <f>IF(Dane!B30="","",Dane!B30)</f>
      </c>
      <c r="C257" s="11"/>
      <c r="D257" s="4"/>
      <c r="E257" s="10"/>
      <c r="F257" s="7"/>
      <c r="G257" s="4"/>
      <c r="H257" s="6"/>
      <c r="I257" s="11"/>
      <c r="J257" s="4"/>
      <c r="K257" s="10"/>
      <c r="L257" s="7"/>
      <c r="M257" s="4"/>
      <c r="N257" s="6"/>
      <c r="O257" s="11"/>
      <c r="P257" s="4"/>
      <c r="Q257" s="10"/>
      <c r="R257" s="7">
        <f t="shared" si="41"/>
        <v>0</v>
      </c>
      <c r="S257" s="7">
        <f t="shared" si="42"/>
        <v>0</v>
      </c>
      <c r="T257" s="7">
        <f t="shared" si="43"/>
        <v>0</v>
      </c>
    </row>
    <row r="258" spans="1:20" ht="12.75">
      <c r="A258" s="4">
        <v>28</v>
      </c>
      <c r="B258" s="8">
        <f>IF(Dane!B31="","",Dane!B31)</f>
      </c>
      <c r="C258" s="11"/>
      <c r="D258" s="4"/>
      <c r="E258" s="10"/>
      <c r="F258" s="7"/>
      <c r="G258" s="4"/>
      <c r="H258" s="6"/>
      <c r="I258" s="11"/>
      <c r="J258" s="4"/>
      <c r="K258" s="10"/>
      <c r="L258" s="7"/>
      <c r="M258" s="4"/>
      <c r="N258" s="6"/>
      <c r="O258" s="11"/>
      <c r="P258" s="4"/>
      <c r="Q258" s="10"/>
      <c r="R258" s="7">
        <f t="shared" si="41"/>
        <v>0</v>
      </c>
      <c r="S258" s="7">
        <f t="shared" si="42"/>
        <v>0</v>
      </c>
      <c r="T258" s="7">
        <f t="shared" si="43"/>
        <v>0</v>
      </c>
    </row>
    <row r="259" spans="1:20" ht="12.75">
      <c r="A259" s="4">
        <v>29</v>
      </c>
      <c r="B259" s="8">
        <f>IF(Dane!B32="","",Dane!B32)</f>
      </c>
      <c r="C259" s="11"/>
      <c r="D259" s="4"/>
      <c r="E259" s="10"/>
      <c r="F259" s="7"/>
      <c r="G259" s="4"/>
      <c r="H259" s="6"/>
      <c r="I259" s="11"/>
      <c r="J259" s="4"/>
      <c r="K259" s="10"/>
      <c r="L259" s="7"/>
      <c r="M259" s="4"/>
      <c r="N259" s="6"/>
      <c r="O259" s="11"/>
      <c r="P259" s="4"/>
      <c r="Q259" s="10"/>
      <c r="R259" s="7">
        <f t="shared" si="41"/>
        <v>0</v>
      </c>
      <c r="S259" s="7">
        <f t="shared" si="42"/>
        <v>0</v>
      </c>
      <c r="T259" s="7">
        <f t="shared" si="43"/>
        <v>0</v>
      </c>
    </row>
    <row r="260" spans="1:20" ht="12.75">
      <c r="A260" s="4">
        <v>30</v>
      </c>
      <c r="B260" s="8">
        <f>IF(Dane!B33="","",Dane!B33)</f>
      </c>
      <c r="C260" s="11"/>
      <c r="D260" s="4"/>
      <c r="E260" s="10"/>
      <c r="F260" s="7"/>
      <c r="G260" s="4"/>
      <c r="H260" s="6"/>
      <c r="I260" s="11"/>
      <c r="J260" s="4"/>
      <c r="K260" s="10"/>
      <c r="L260" s="7"/>
      <c r="M260" s="4"/>
      <c r="N260" s="6"/>
      <c r="O260" s="11"/>
      <c r="P260" s="4"/>
      <c r="Q260" s="10"/>
      <c r="R260" s="7">
        <f t="shared" si="41"/>
        <v>0</v>
      </c>
      <c r="S260" s="7">
        <f t="shared" si="42"/>
        <v>0</v>
      </c>
      <c r="T260" s="7">
        <f t="shared" si="43"/>
        <v>0</v>
      </c>
    </row>
    <row r="261" spans="1:20" ht="12.75">
      <c r="A261" s="4">
        <v>31</v>
      </c>
      <c r="B261" s="8">
        <f>IF(Dane!B34="","",Dane!B34)</f>
      </c>
      <c r="C261" s="11"/>
      <c r="D261" s="4"/>
      <c r="E261" s="10"/>
      <c r="F261" s="7"/>
      <c r="G261" s="4"/>
      <c r="H261" s="6"/>
      <c r="I261" s="11"/>
      <c r="J261" s="4"/>
      <c r="K261" s="10"/>
      <c r="L261" s="7"/>
      <c r="M261" s="4"/>
      <c r="N261" s="6"/>
      <c r="O261" s="11"/>
      <c r="P261" s="4"/>
      <c r="Q261" s="10"/>
      <c r="R261" s="7">
        <f t="shared" si="41"/>
        <v>0</v>
      </c>
      <c r="S261" s="7">
        <f t="shared" si="42"/>
        <v>0</v>
      </c>
      <c r="T261" s="7">
        <f t="shared" si="43"/>
        <v>0</v>
      </c>
    </row>
    <row r="262" spans="1:20" ht="12.75">
      <c r="A262" s="4">
        <v>32</v>
      </c>
      <c r="B262" s="8">
        <f>IF(Dane!B35="","",Dane!B35)</f>
      </c>
      <c r="C262" s="11"/>
      <c r="D262" s="4"/>
      <c r="E262" s="10"/>
      <c r="F262" s="7"/>
      <c r="G262" s="4"/>
      <c r="H262" s="6"/>
      <c r="I262" s="11"/>
      <c r="J262" s="4"/>
      <c r="K262" s="10"/>
      <c r="L262" s="7"/>
      <c r="M262" s="4"/>
      <c r="N262" s="6"/>
      <c r="O262" s="11"/>
      <c r="P262" s="4"/>
      <c r="Q262" s="10"/>
      <c r="R262" s="7">
        <f t="shared" si="41"/>
        <v>0</v>
      </c>
      <c r="S262" s="7">
        <f t="shared" si="42"/>
        <v>0</v>
      </c>
      <c r="T262" s="7">
        <f t="shared" si="43"/>
        <v>0</v>
      </c>
    </row>
    <row r="263" spans="1:20" ht="12.75">
      <c r="A263" s="4">
        <v>33</v>
      </c>
      <c r="B263" s="8">
        <f>IF(Dane!B36="","",Dane!B36)</f>
      </c>
      <c r="C263" s="11"/>
      <c r="D263" s="4"/>
      <c r="E263" s="10"/>
      <c r="F263" s="7"/>
      <c r="G263" s="4"/>
      <c r="H263" s="6"/>
      <c r="I263" s="11"/>
      <c r="J263" s="4"/>
      <c r="K263" s="10"/>
      <c r="L263" s="7"/>
      <c r="M263" s="4"/>
      <c r="N263" s="6"/>
      <c r="O263" s="11"/>
      <c r="P263" s="4"/>
      <c r="Q263" s="10"/>
      <c r="R263" s="7">
        <f t="shared" si="38"/>
        <v>0</v>
      </c>
      <c r="S263" s="7">
        <f t="shared" si="39"/>
        <v>0</v>
      </c>
      <c r="T263" s="7">
        <f t="shared" si="40"/>
        <v>0</v>
      </c>
    </row>
    <row r="264" spans="1:20" ht="12.75">
      <c r="A264" s="4">
        <v>34</v>
      </c>
      <c r="B264" s="8">
        <f>IF(Dane!B37="","",Dane!B37)</f>
      </c>
      <c r="C264" s="11"/>
      <c r="D264" s="4"/>
      <c r="E264" s="10"/>
      <c r="F264" s="7"/>
      <c r="G264" s="4"/>
      <c r="H264" s="6"/>
      <c r="I264" s="11"/>
      <c r="J264" s="4"/>
      <c r="K264" s="10"/>
      <c r="L264" s="7"/>
      <c r="M264" s="4"/>
      <c r="N264" s="6"/>
      <c r="O264" s="11"/>
      <c r="P264" s="4"/>
      <c r="Q264" s="10"/>
      <c r="R264" s="7">
        <f t="shared" si="38"/>
        <v>0</v>
      </c>
      <c r="S264" s="7">
        <f t="shared" si="39"/>
        <v>0</v>
      </c>
      <c r="T264" s="7">
        <f t="shared" si="40"/>
        <v>0</v>
      </c>
    </row>
    <row r="265" spans="1:20" ht="12.75">
      <c r="A265" s="4">
        <v>35</v>
      </c>
      <c r="B265" s="8">
        <f>IF(Dane!B38="","",Dane!B38)</f>
      </c>
      <c r="C265" s="11"/>
      <c r="D265" s="4"/>
      <c r="E265" s="10"/>
      <c r="F265" s="7"/>
      <c r="G265" s="4"/>
      <c r="H265" s="6"/>
      <c r="I265" s="11"/>
      <c r="J265" s="4"/>
      <c r="K265" s="10"/>
      <c r="L265" s="7"/>
      <c r="M265" s="4"/>
      <c r="N265" s="6"/>
      <c r="O265" s="11"/>
      <c r="P265" s="4"/>
      <c r="Q265" s="10"/>
      <c r="R265" s="7">
        <f aca="true" t="shared" si="44" ref="R265:T269">C265+F265+I265+L265+O265</f>
        <v>0</v>
      </c>
      <c r="S265" s="7">
        <f t="shared" si="44"/>
        <v>0</v>
      </c>
      <c r="T265" s="7">
        <f t="shared" si="44"/>
        <v>0</v>
      </c>
    </row>
    <row r="266" spans="1:20" ht="12.75">
      <c r="A266" s="4">
        <v>36</v>
      </c>
      <c r="B266" s="8">
        <f>IF(Dane!B39="","",Dane!B39)</f>
      </c>
      <c r="C266" s="11"/>
      <c r="D266" s="4"/>
      <c r="E266" s="10"/>
      <c r="F266" s="7"/>
      <c r="G266" s="4"/>
      <c r="H266" s="6"/>
      <c r="I266" s="11"/>
      <c r="J266" s="4"/>
      <c r="K266" s="10"/>
      <c r="L266" s="7"/>
      <c r="M266" s="4"/>
      <c r="N266" s="6"/>
      <c r="O266" s="11"/>
      <c r="P266" s="4"/>
      <c r="Q266" s="10"/>
      <c r="R266" s="7">
        <f t="shared" si="44"/>
        <v>0</v>
      </c>
      <c r="S266" s="7">
        <f t="shared" si="44"/>
        <v>0</v>
      </c>
      <c r="T266" s="7">
        <f t="shared" si="44"/>
        <v>0</v>
      </c>
    </row>
    <row r="267" spans="1:20" ht="12.75">
      <c r="A267" s="4">
        <v>37</v>
      </c>
      <c r="B267" s="8">
        <f>IF(Dane!B40="","",Dane!B40)</f>
      </c>
      <c r="C267" s="11"/>
      <c r="D267" s="4"/>
      <c r="E267" s="10"/>
      <c r="F267" s="7"/>
      <c r="G267" s="4"/>
      <c r="H267" s="6"/>
      <c r="I267" s="11"/>
      <c r="J267" s="4"/>
      <c r="K267" s="10"/>
      <c r="L267" s="7"/>
      <c r="M267" s="4"/>
      <c r="N267" s="6"/>
      <c r="O267" s="11"/>
      <c r="P267" s="4"/>
      <c r="Q267" s="10"/>
      <c r="R267" s="7">
        <f t="shared" si="44"/>
        <v>0</v>
      </c>
      <c r="S267" s="7">
        <f t="shared" si="44"/>
        <v>0</v>
      </c>
      <c r="T267" s="7">
        <f t="shared" si="44"/>
        <v>0</v>
      </c>
    </row>
    <row r="268" spans="1:20" ht="12.75">
      <c r="A268" s="4">
        <v>38</v>
      </c>
      <c r="B268" s="8">
        <f>IF(Dane!B41="","",Dane!B41)</f>
      </c>
      <c r="C268" s="11"/>
      <c r="D268" s="4"/>
      <c r="E268" s="10"/>
      <c r="F268" s="7"/>
      <c r="G268" s="4"/>
      <c r="H268" s="6"/>
      <c r="I268" s="11"/>
      <c r="J268" s="4"/>
      <c r="K268" s="10"/>
      <c r="L268" s="7"/>
      <c r="M268" s="4"/>
      <c r="N268" s="6"/>
      <c r="O268" s="11"/>
      <c r="P268" s="4"/>
      <c r="Q268" s="10"/>
      <c r="R268" s="7">
        <f t="shared" si="44"/>
        <v>0</v>
      </c>
      <c r="S268" s="7">
        <f t="shared" si="44"/>
        <v>0</v>
      </c>
      <c r="T268" s="7">
        <f t="shared" si="44"/>
        <v>0</v>
      </c>
    </row>
    <row r="269" spans="1:20" ht="12.75">
      <c r="A269" s="5"/>
      <c r="B269" s="6" t="s">
        <v>10</v>
      </c>
      <c r="C269" s="11">
        <f aca="true" t="shared" si="45" ref="C269:Q269">SUM(C231:C267)</f>
        <v>0</v>
      </c>
      <c r="D269" s="4">
        <f t="shared" si="45"/>
        <v>0</v>
      </c>
      <c r="E269" s="10">
        <f t="shared" si="45"/>
        <v>0</v>
      </c>
      <c r="F269" s="7">
        <f t="shared" si="45"/>
        <v>0</v>
      </c>
      <c r="G269" s="4">
        <f t="shared" si="45"/>
        <v>0</v>
      </c>
      <c r="H269" s="6">
        <f t="shared" si="45"/>
        <v>0</v>
      </c>
      <c r="I269" s="11">
        <f t="shared" si="45"/>
        <v>0</v>
      </c>
      <c r="J269" s="4">
        <f t="shared" si="45"/>
        <v>0</v>
      </c>
      <c r="K269" s="10">
        <f t="shared" si="45"/>
        <v>0</v>
      </c>
      <c r="L269" s="11">
        <f t="shared" si="45"/>
        <v>0</v>
      </c>
      <c r="M269" s="4">
        <f t="shared" si="45"/>
        <v>0</v>
      </c>
      <c r="N269" s="6">
        <f t="shared" si="45"/>
        <v>0</v>
      </c>
      <c r="O269" s="11">
        <f t="shared" si="45"/>
        <v>0</v>
      </c>
      <c r="P269" s="4">
        <f t="shared" si="45"/>
        <v>0</v>
      </c>
      <c r="Q269" s="10">
        <f t="shared" si="45"/>
        <v>0</v>
      </c>
      <c r="R269" s="7">
        <f t="shared" si="44"/>
        <v>0</v>
      </c>
      <c r="S269" s="4">
        <f t="shared" si="44"/>
        <v>0</v>
      </c>
      <c r="T269" s="4">
        <f t="shared" si="44"/>
        <v>0</v>
      </c>
    </row>
    <row r="270" ht="12.75"/>
    <row r="271" ht="12.75"/>
    <row r="272" spans="2:20" ht="12.75">
      <c r="B272" s="1" t="s">
        <v>56</v>
      </c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>
        <f>SUM(C272:Q272)</f>
        <v>0</v>
      </c>
      <c r="S272" s="210"/>
      <c r="T272" s="210"/>
    </row>
    <row r="273" spans="2:20" ht="12.75">
      <c r="B273" s="1" t="s">
        <v>55</v>
      </c>
      <c r="C273" s="218"/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>
        <f>SUM(C273:Q273)</f>
        <v>0</v>
      </c>
      <c r="S273" s="218"/>
      <c r="T273" s="218"/>
    </row>
    <row r="274" spans="1:20" ht="12.75">
      <c r="A274" s="216" t="s">
        <v>0</v>
      </c>
      <c r="B274" s="217" t="s">
        <v>1</v>
      </c>
      <c r="C274" s="211">
        <v>1</v>
      </c>
      <c r="D274" s="212"/>
      <c r="E274" s="213"/>
      <c r="F274" s="214">
        <v>2</v>
      </c>
      <c r="G274" s="212"/>
      <c r="H274" s="215"/>
      <c r="I274" s="211">
        <v>3</v>
      </c>
      <c r="J274" s="212"/>
      <c r="K274" s="213"/>
      <c r="L274" s="214">
        <v>4</v>
      </c>
      <c r="M274" s="212"/>
      <c r="N274" s="215"/>
      <c r="O274" s="211">
        <v>5</v>
      </c>
      <c r="P274" s="212"/>
      <c r="Q274" s="215"/>
      <c r="R274" s="212" t="s">
        <v>23</v>
      </c>
      <c r="S274" s="212"/>
      <c r="T274" s="212"/>
    </row>
    <row r="275" spans="1:20" ht="12.75">
      <c r="A275" s="216"/>
      <c r="B275" s="217"/>
      <c r="C275" s="11" t="s">
        <v>7</v>
      </c>
      <c r="D275" s="4" t="s">
        <v>8</v>
      </c>
      <c r="E275" s="10" t="s">
        <v>9</v>
      </c>
      <c r="F275" s="7" t="s">
        <v>7</v>
      </c>
      <c r="G275" s="4" t="s">
        <v>8</v>
      </c>
      <c r="H275" s="6" t="s">
        <v>9</v>
      </c>
      <c r="I275" s="11" t="s">
        <v>7</v>
      </c>
      <c r="J275" s="4" t="s">
        <v>8</v>
      </c>
      <c r="K275" s="10" t="s">
        <v>9</v>
      </c>
      <c r="L275" s="7" t="s">
        <v>7</v>
      </c>
      <c r="M275" s="4" t="s">
        <v>8</v>
      </c>
      <c r="N275" s="6" t="s">
        <v>9</v>
      </c>
      <c r="O275" s="11" t="s">
        <v>7</v>
      </c>
      <c r="P275" s="4" t="s">
        <v>8</v>
      </c>
      <c r="Q275" s="10" t="s">
        <v>9</v>
      </c>
      <c r="R275" s="7" t="s">
        <v>7</v>
      </c>
      <c r="S275" s="4" t="s">
        <v>8</v>
      </c>
      <c r="T275" s="4" t="s">
        <v>9</v>
      </c>
    </row>
    <row r="276" spans="1:20" ht="12.75">
      <c r="A276" s="4">
        <v>1</v>
      </c>
      <c r="B276" s="8" t="str">
        <f>IF(Dane!B4="","",Dane!B4)</f>
        <v>Nazwisko Imię</v>
      </c>
      <c r="C276" s="11"/>
      <c r="D276" s="4"/>
      <c r="E276" s="10"/>
      <c r="F276" s="7"/>
      <c r="G276" s="4"/>
      <c r="H276" s="6"/>
      <c r="I276" s="11"/>
      <c r="J276" s="4"/>
      <c r="K276" s="10"/>
      <c r="L276" s="7"/>
      <c r="M276" s="4"/>
      <c r="N276" s="6"/>
      <c r="O276" s="11"/>
      <c r="P276" s="4"/>
      <c r="Q276" s="10"/>
      <c r="R276" s="7">
        <f>C276+F276+I276+L276+O276</f>
        <v>0</v>
      </c>
      <c r="S276" s="7">
        <f>D276+G276+J276+M276+P276</f>
        <v>0</v>
      </c>
      <c r="T276" s="7">
        <f>E276+H276+K276+N276+Q276</f>
        <v>0</v>
      </c>
    </row>
    <row r="277" spans="1:20" ht="12.75">
      <c r="A277" s="4">
        <v>2</v>
      </c>
      <c r="B277" s="8" t="str">
        <f>IF(Dane!B5="","",Dane!B5)</f>
        <v>Nazwisko Imię</v>
      </c>
      <c r="C277" s="11"/>
      <c r="D277" s="4"/>
      <c r="E277" s="10"/>
      <c r="F277" s="7"/>
      <c r="G277" s="4"/>
      <c r="H277" s="6"/>
      <c r="I277" s="11"/>
      <c r="J277" s="4"/>
      <c r="K277" s="10"/>
      <c r="L277" s="7"/>
      <c r="M277" s="4"/>
      <c r="N277" s="6"/>
      <c r="O277" s="11"/>
      <c r="P277" s="4"/>
      <c r="Q277" s="10"/>
      <c r="R277" s="7">
        <f aca="true" t="shared" si="46" ref="R277:R308">C277+F277+I277+L277+O277</f>
        <v>0</v>
      </c>
      <c r="S277" s="7">
        <f aca="true" t="shared" si="47" ref="S277:S308">D277+G277+J277+M277+P277</f>
        <v>0</v>
      </c>
      <c r="T277" s="7">
        <f aca="true" t="shared" si="48" ref="T277:T308">E277+H277+K277+N277+Q277</f>
        <v>0</v>
      </c>
    </row>
    <row r="278" spans="1:20" ht="12.75">
      <c r="A278" s="4">
        <v>3</v>
      </c>
      <c r="B278" s="8" t="str">
        <f>IF(Dane!B6="","",Dane!B6)</f>
        <v>Nazwisko Imię</v>
      </c>
      <c r="C278" s="11"/>
      <c r="D278" s="4"/>
      <c r="E278" s="10"/>
      <c r="F278" s="7"/>
      <c r="G278" s="4"/>
      <c r="H278" s="6"/>
      <c r="I278" s="11"/>
      <c r="J278" s="4"/>
      <c r="K278" s="10"/>
      <c r="L278" s="7"/>
      <c r="M278" s="4"/>
      <c r="N278" s="6"/>
      <c r="O278" s="11"/>
      <c r="P278" s="4"/>
      <c r="Q278" s="10"/>
      <c r="R278" s="7">
        <f t="shared" si="46"/>
        <v>0</v>
      </c>
      <c r="S278" s="7">
        <f t="shared" si="47"/>
        <v>0</v>
      </c>
      <c r="T278" s="7">
        <f t="shared" si="48"/>
        <v>0</v>
      </c>
    </row>
    <row r="279" spans="1:20" ht="12.75">
      <c r="A279" s="4">
        <v>4</v>
      </c>
      <c r="B279" s="8" t="str">
        <f>IF(Dane!B7="","",Dane!B7)</f>
        <v>Nazwisko Imię</v>
      </c>
      <c r="C279" s="11"/>
      <c r="D279" s="4"/>
      <c r="E279" s="10"/>
      <c r="F279" s="7"/>
      <c r="G279" s="4"/>
      <c r="H279" s="6"/>
      <c r="I279" s="11"/>
      <c r="J279" s="4"/>
      <c r="K279" s="10"/>
      <c r="L279" s="7"/>
      <c r="M279" s="4"/>
      <c r="N279" s="6"/>
      <c r="O279" s="11"/>
      <c r="P279" s="4"/>
      <c r="Q279" s="10"/>
      <c r="R279" s="7">
        <f t="shared" si="46"/>
        <v>0</v>
      </c>
      <c r="S279" s="7">
        <f t="shared" si="47"/>
        <v>0</v>
      </c>
      <c r="T279" s="7">
        <f t="shared" si="48"/>
        <v>0</v>
      </c>
    </row>
    <row r="280" spans="1:20" ht="12.75">
      <c r="A280" s="4">
        <v>5</v>
      </c>
      <c r="B280" s="8" t="str">
        <f>IF(Dane!B8="","",Dane!B8)</f>
        <v>Nazwisko Imię</v>
      </c>
      <c r="C280" s="11"/>
      <c r="D280" s="4"/>
      <c r="E280" s="10"/>
      <c r="F280" s="7"/>
      <c r="G280" s="4"/>
      <c r="H280" s="6"/>
      <c r="I280" s="11"/>
      <c r="J280" s="4"/>
      <c r="K280" s="10"/>
      <c r="L280" s="7"/>
      <c r="M280" s="4"/>
      <c r="N280" s="6"/>
      <c r="O280" s="11"/>
      <c r="P280" s="4"/>
      <c r="Q280" s="10"/>
      <c r="R280" s="7">
        <f t="shared" si="46"/>
        <v>0</v>
      </c>
      <c r="S280" s="7">
        <f t="shared" si="47"/>
        <v>0</v>
      </c>
      <c r="T280" s="7">
        <f t="shared" si="48"/>
        <v>0</v>
      </c>
    </row>
    <row r="281" spans="1:20" ht="12.75">
      <c r="A281" s="4">
        <v>6</v>
      </c>
      <c r="B281" s="8" t="str">
        <f>IF(Dane!B9="","",Dane!B9)</f>
        <v>Nazwisko Imię</v>
      </c>
      <c r="C281" s="11"/>
      <c r="D281" s="4"/>
      <c r="E281" s="10"/>
      <c r="F281" s="7"/>
      <c r="G281" s="4"/>
      <c r="H281" s="6"/>
      <c r="I281" s="11"/>
      <c r="J281" s="4"/>
      <c r="K281" s="10"/>
      <c r="L281" s="7"/>
      <c r="M281" s="4"/>
      <c r="N281" s="6"/>
      <c r="O281" s="11"/>
      <c r="P281" s="4"/>
      <c r="Q281" s="10"/>
      <c r="R281" s="7">
        <f t="shared" si="46"/>
        <v>0</v>
      </c>
      <c r="S281" s="7">
        <f t="shared" si="47"/>
        <v>0</v>
      </c>
      <c r="T281" s="7">
        <f t="shared" si="48"/>
        <v>0</v>
      </c>
    </row>
    <row r="282" spans="1:20" ht="12.75">
      <c r="A282" s="4">
        <v>7</v>
      </c>
      <c r="B282" s="8" t="str">
        <f>IF(Dane!B10="","",Dane!B10)</f>
        <v>Nazwisko Imię</v>
      </c>
      <c r="C282" s="11"/>
      <c r="D282" s="4"/>
      <c r="E282" s="10"/>
      <c r="F282" s="7"/>
      <c r="G282" s="4"/>
      <c r="H282" s="6"/>
      <c r="I282" s="11"/>
      <c r="J282" s="4"/>
      <c r="K282" s="10"/>
      <c r="L282" s="7"/>
      <c r="M282" s="4"/>
      <c r="N282" s="6"/>
      <c r="O282" s="11"/>
      <c r="P282" s="4"/>
      <c r="Q282" s="10"/>
      <c r="R282" s="7">
        <f t="shared" si="46"/>
        <v>0</v>
      </c>
      <c r="S282" s="7">
        <f t="shared" si="47"/>
        <v>0</v>
      </c>
      <c r="T282" s="7">
        <f t="shared" si="48"/>
        <v>0</v>
      </c>
    </row>
    <row r="283" spans="1:20" ht="12.75">
      <c r="A283" s="4">
        <v>8</v>
      </c>
      <c r="B283" s="8" t="str">
        <f>IF(Dane!B11="","",Dane!B11)</f>
        <v>Nazwisko Imię</v>
      </c>
      <c r="C283" s="11"/>
      <c r="D283" s="4"/>
      <c r="E283" s="10"/>
      <c r="F283" s="7"/>
      <c r="G283" s="4"/>
      <c r="H283" s="6"/>
      <c r="I283" s="11"/>
      <c r="J283" s="4"/>
      <c r="K283" s="10"/>
      <c r="L283" s="7"/>
      <c r="M283" s="4"/>
      <c r="N283" s="6"/>
      <c r="O283" s="11"/>
      <c r="P283" s="4"/>
      <c r="Q283" s="10"/>
      <c r="R283" s="7">
        <f t="shared" si="46"/>
        <v>0</v>
      </c>
      <c r="S283" s="7">
        <f t="shared" si="47"/>
        <v>0</v>
      </c>
      <c r="T283" s="7">
        <f t="shared" si="48"/>
        <v>0</v>
      </c>
    </row>
    <row r="284" spans="1:20" ht="12.75">
      <c r="A284" s="4">
        <v>9</v>
      </c>
      <c r="B284" s="8" t="str">
        <f>IF(Dane!B12="","",Dane!B12)</f>
        <v>Nazwisko Imię</v>
      </c>
      <c r="C284" s="11"/>
      <c r="D284" s="4"/>
      <c r="E284" s="10"/>
      <c r="F284" s="7"/>
      <c r="G284" s="4"/>
      <c r="H284" s="6"/>
      <c r="I284" s="11"/>
      <c r="J284" s="4"/>
      <c r="K284" s="10"/>
      <c r="L284" s="7"/>
      <c r="M284" s="4"/>
      <c r="N284" s="6"/>
      <c r="O284" s="11"/>
      <c r="P284" s="4"/>
      <c r="Q284" s="10"/>
      <c r="R284" s="7">
        <f t="shared" si="46"/>
        <v>0</v>
      </c>
      <c r="S284" s="7">
        <f t="shared" si="47"/>
        <v>0</v>
      </c>
      <c r="T284" s="7">
        <f t="shared" si="48"/>
        <v>0</v>
      </c>
    </row>
    <row r="285" spans="1:20" ht="12.75">
      <c r="A285" s="4">
        <v>10</v>
      </c>
      <c r="B285" s="8" t="str">
        <f>IF(Dane!B13="","",Dane!B13)</f>
        <v>Nazwisko Imię</v>
      </c>
      <c r="C285" s="11"/>
      <c r="D285" s="4"/>
      <c r="E285" s="10"/>
      <c r="F285" s="7"/>
      <c r="G285" s="4"/>
      <c r="H285" s="6"/>
      <c r="I285" s="11"/>
      <c r="J285" s="4"/>
      <c r="K285" s="10"/>
      <c r="L285" s="7"/>
      <c r="M285" s="4"/>
      <c r="N285" s="6"/>
      <c r="O285" s="11"/>
      <c r="P285" s="4"/>
      <c r="Q285" s="10"/>
      <c r="R285" s="7">
        <f t="shared" si="46"/>
        <v>0</v>
      </c>
      <c r="S285" s="7">
        <f t="shared" si="47"/>
        <v>0</v>
      </c>
      <c r="T285" s="7">
        <f t="shared" si="48"/>
        <v>0</v>
      </c>
    </row>
    <row r="286" spans="1:20" ht="12.75">
      <c r="A286" s="4">
        <v>11</v>
      </c>
      <c r="B286" s="8" t="str">
        <f>IF(Dane!B14="","",Dane!B14)</f>
        <v>Nazwisko Imię</v>
      </c>
      <c r="C286" s="11"/>
      <c r="D286" s="4"/>
      <c r="E286" s="10"/>
      <c r="F286" s="7"/>
      <c r="G286" s="4"/>
      <c r="H286" s="6"/>
      <c r="I286" s="11"/>
      <c r="J286" s="4"/>
      <c r="K286" s="10"/>
      <c r="L286" s="7"/>
      <c r="M286" s="4"/>
      <c r="N286" s="6"/>
      <c r="O286" s="11"/>
      <c r="P286" s="4"/>
      <c r="Q286" s="10"/>
      <c r="R286" s="7">
        <f t="shared" si="46"/>
        <v>0</v>
      </c>
      <c r="S286" s="7">
        <f t="shared" si="47"/>
        <v>0</v>
      </c>
      <c r="T286" s="7">
        <f t="shared" si="48"/>
        <v>0</v>
      </c>
    </row>
    <row r="287" spans="1:20" ht="12.75">
      <c r="A287" s="4">
        <v>12</v>
      </c>
      <c r="B287" s="8" t="str">
        <f>IF(Dane!B15="","",Dane!B15)</f>
        <v>Nazwisko Imię</v>
      </c>
      <c r="C287" s="11"/>
      <c r="D287" s="4"/>
      <c r="E287" s="10"/>
      <c r="F287" s="7"/>
      <c r="G287" s="4"/>
      <c r="H287" s="6"/>
      <c r="I287" s="11"/>
      <c r="J287" s="4"/>
      <c r="K287" s="10"/>
      <c r="L287" s="7"/>
      <c r="M287" s="4"/>
      <c r="N287" s="6"/>
      <c r="O287" s="11"/>
      <c r="P287" s="4"/>
      <c r="Q287" s="10"/>
      <c r="R287" s="7">
        <f t="shared" si="46"/>
        <v>0</v>
      </c>
      <c r="S287" s="7">
        <f t="shared" si="47"/>
        <v>0</v>
      </c>
      <c r="T287" s="7">
        <f t="shared" si="48"/>
        <v>0</v>
      </c>
    </row>
    <row r="288" spans="1:20" ht="12.75">
      <c r="A288" s="4">
        <v>13</v>
      </c>
      <c r="B288" s="8" t="str">
        <f>IF(Dane!B16="","",Dane!B16)</f>
        <v>Nazwisko Imię</v>
      </c>
      <c r="C288" s="11"/>
      <c r="D288" s="4"/>
      <c r="E288" s="10"/>
      <c r="F288" s="7"/>
      <c r="G288" s="4"/>
      <c r="H288" s="6"/>
      <c r="I288" s="11"/>
      <c r="J288" s="4"/>
      <c r="K288" s="10"/>
      <c r="L288" s="7"/>
      <c r="M288" s="4"/>
      <c r="N288" s="6"/>
      <c r="O288" s="11"/>
      <c r="P288" s="4"/>
      <c r="Q288" s="10"/>
      <c r="R288" s="7">
        <f t="shared" si="46"/>
        <v>0</v>
      </c>
      <c r="S288" s="7">
        <f t="shared" si="47"/>
        <v>0</v>
      </c>
      <c r="T288" s="7">
        <f t="shared" si="48"/>
        <v>0</v>
      </c>
    </row>
    <row r="289" spans="1:20" ht="12.75">
      <c r="A289" s="4">
        <v>14</v>
      </c>
      <c r="B289" s="8" t="str">
        <f>IF(Dane!B17="","",Dane!B17)</f>
        <v>Nazwisko Imię</v>
      </c>
      <c r="C289" s="11"/>
      <c r="D289" s="4"/>
      <c r="E289" s="10"/>
      <c r="F289" s="7"/>
      <c r="G289" s="4"/>
      <c r="H289" s="6"/>
      <c r="I289" s="11"/>
      <c r="J289" s="4"/>
      <c r="K289" s="10"/>
      <c r="L289" s="7"/>
      <c r="M289" s="4"/>
      <c r="N289" s="6"/>
      <c r="O289" s="11"/>
      <c r="P289" s="4"/>
      <c r="Q289" s="10"/>
      <c r="R289" s="7">
        <f t="shared" si="46"/>
        <v>0</v>
      </c>
      <c r="S289" s="7">
        <f t="shared" si="47"/>
        <v>0</v>
      </c>
      <c r="T289" s="7">
        <f t="shared" si="48"/>
        <v>0</v>
      </c>
    </row>
    <row r="290" spans="1:20" ht="12.75">
      <c r="A290" s="4">
        <v>15</v>
      </c>
      <c r="B290" s="8" t="str">
        <f>IF(Dane!B18="","",Dane!B18)</f>
        <v>Nazwisko Imię</v>
      </c>
      <c r="C290" s="11"/>
      <c r="D290" s="4"/>
      <c r="E290" s="10"/>
      <c r="F290" s="7"/>
      <c r="G290" s="4"/>
      <c r="H290" s="6"/>
      <c r="I290" s="11"/>
      <c r="J290" s="4"/>
      <c r="K290" s="10"/>
      <c r="L290" s="7"/>
      <c r="M290" s="4"/>
      <c r="N290" s="6"/>
      <c r="O290" s="11"/>
      <c r="P290" s="4"/>
      <c r="Q290" s="10"/>
      <c r="R290" s="7">
        <f t="shared" si="46"/>
        <v>0</v>
      </c>
      <c r="S290" s="7">
        <f t="shared" si="47"/>
        <v>0</v>
      </c>
      <c r="T290" s="7">
        <f t="shared" si="48"/>
        <v>0</v>
      </c>
    </row>
    <row r="291" spans="1:20" ht="12.75">
      <c r="A291" s="4">
        <v>16</v>
      </c>
      <c r="B291" s="8" t="str">
        <f>IF(Dane!B19="","",Dane!B19)</f>
        <v>Nazwisko Imię</v>
      </c>
      <c r="C291" s="11"/>
      <c r="D291" s="4"/>
      <c r="E291" s="10"/>
      <c r="F291" s="7"/>
      <c r="G291" s="4"/>
      <c r="H291" s="6"/>
      <c r="I291" s="11"/>
      <c r="J291" s="4"/>
      <c r="K291" s="10"/>
      <c r="L291" s="7"/>
      <c r="M291" s="4"/>
      <c r="N291" s="6"/>
      <c r="O291" s="11"/>
      <c r="P291" s="4"/>
      <c r="Q291" s="10"/>
      <c r="R291" s="7">
        <f t="shared" si="46"/>
        <v>0</v>
      </c>
      <c r="S291" s="7">
        <f t="shared" si="47"/>
        <v>0</v>
      </c>
      <c r="T291" s="7">
        <f t="shared" si="48"/>
        <v>0</v>
      </c>
    </row>
    <row r="292" spans="1:20" ht="12.75">
      <c r="A292" s="4">
        <v>17</v>
      </c>
      <c r="B292" s="8" t="str">
        <f>IF(Dane!B20="","",Dane!B20)</f>
        <v>Nazwisko Imię</v>
      </c>
      <c r="C292" s="11"/>
      <c r="D292" s="4"/>
      <c r="E292" s="10"/>
      <c r="F292" s="7"/>
      <c r="G292" s="4"/>
      <c r="H292" s="6"/>
      <c r="I292" s="11"/>
      <c r="J292" s="4"/>
      <c r="K292" s="10"/>
      <c r="L292" s="7"/>
      <c r="M292" s="4"/>
      <c r="N292" s="6"/>
      <c r="O292" s="11"/>
      <c r="P292" s="4"/>
      <c r="Q292" s="10"/>
      <c r="R292" s="7">
        <f t="shared" si="46"/>
        <v>0</v>
      </c>
      <c r="S292" s="7">
        <f t="shared" si="47"/>
        <v>0</v>
      </c>
      <c r="T292" s="7">
        <f t="shared" si="48"/>
        <v>0</v>
      </c>
    </row>
    <row r="293" spans="1:20" ht="12.75">
      <c r="A293" s="4">
        <v>18</v>
      </c>
      <c r="B293" s="8" t="str">
        <f>IF(Dane!B21="","",Dane!B21)</f>
        <v>Nazwisko Imię</v>
      </c>
      <c r="C293" s="11"/>
      <c r="D293" s="4"/>
      <c r="E293" s="10"/>
      <c r="F293" s="7"/>
      <c r="G293" s="4"/>
      <c r="H293" s="6"/>
      <c r="I293" s="11"/>
      <c r="J293" s="4"/>
      <c r="K293" s="10"/>
      <c r="L293" s="7"/>
      <c r="M293" s="4"/>
      <c r="N293" s="6"/>
      <c r="O293" s="11"/>
      <c r="P293" s="4"/>
      <c r="Q293" s="10"/>
      <c r="R293" s="7">
        <f t="shared" si="46"/>
        <v>0</v>
      </c>
      <c r="S293" s="7">
        <f t="shared" si="47"/>
        <v>0</v>
      </c>
      <c r="T293" s="7">
        <f t="shared" si="48"/>
        <v>0</v>
      </c>
    </row>
    <row r="294" spans="1:20" ht="12.75">
      <c r="A294" s="4">
        <v>19</v>
      </c>
      <c r="B294" s="8" t="str">
        <f>IF(Dane!B22="","",Dane!B22)</f>
        <v>Nazwisko Imię</v>
      </c>
      <c r="C294" s="11"/>
      <c r="D294" s="4"/>
      <c r="E294" s="10"/>
      <c r="F294" s="7"/>
      <c r="G294" s="4"/>
      <c r="H294" s="6"/>
      <c r="I294" s="11"/>
      <c r="J294" s="4"/>
      <c r="K294" s="10"/>
      <c r="L294" s="7"/>
      <c r="M294" s="4"/>
      <c r="N294" s="6"/>
      <c r="O294" s="11"/>
      <c r="P294" s="4"/>
      <c r="Q294" s="10"/>
      <c r="R294" s="7">
        <f t="shared" si="46"/>
        <v>0</v>
      </c>
      <c r="S294" s="7">
        <f t="shared" si="47"/>
        <v>0</v>
      </c>
      <c r="T294" s="7">
        <f t="shared" si="48"/>
        <v>0</v>
      </c>
    </row>
    <row r="295" spans="1:20" ht="12.75">
      <c r="A295" s="4">
        <v>20</v>
      </c>
      <c r="B295" s="8" t="str">
        <f>IF(Dane!B23="","",Dane!B23)</f>
        <v>Nazwisko Imię</v>
      </c>
      <c r="C295" s="11"/>
      <c r="D295" s="4"/>
      <c r="E295" s="10"/>
      <c r="F295" s="7"/>
      <c r="G295" s="4"/>
      <c r="H295" s="6"/>
      <c r="I295" s="11"/>
      <c r="J295" s="4"/>
      <c r="K295" s="10"/>
      <c r="L295" s="7"/>
      <c r="M295" s="4"/>
      <c r="N295" s="6"/>
      <c r="O295" s="11"/>
      <c r="P295" s="4"/>
      <c r="Q295" s="10"/>
      <c r="R295" s="7">
        <f t="shared" si="46"/>
        <v>0</v>
      </c>
      <c r="S295" s="7">
        <f t="shared" si="47"/>
        <v>0</v>
      </c>
      <c r="T295" s="7">
        <f t="shared" si="48"/>
        <v>0</v>
      </c>
    </row>
    <row r="296" spans="1:20" ht="12.75">
      <c r="A296" s="4">
        <v>21</v>
      </c>
      <c r="B296" s="8" t="str">
        <f>IF(Dane!B24="","",Dane!B24)</f>
        <v>Nazwisko Imię</v>
      </c>
      <c r="C296" s="11"/>
      <c r="D296" s="4"/>
      <c r="E296" s="10"/>
      <c r="F296" s="7"/>
      <c r="G296" s="4"/>
      <c r="H296" s="6"/>
      <c r="I296" s="11"/>
      <c r="J296" s="4"/>
      <c r="K296" s="10"/>
      <c r="L296" s="7"/>
      <c r="M296" s="4"/>
      <c r="N296" s="6"/>
      <c r="O296" s="11"/>
      <c r="P296" s="4"/>
      <c r="Q296" s="10"/>
      <c r="R296" s="7">
        <f t="shared" si="46"/>
        <v>0</v>
      </c>
      <c r="S296" s="7">
        <f t="shared" si="47"/>
        <v>0</v>
      </c>
      <c r="T296" s="7">
        <f t="shared" si="48"/>
        <v>0</v>
      </c>
    </row>
    <row r="297" spans="1:20" ht="12.75">
      <c r="A297" s="4">
        <v>22</v>
      </c>
      <c r="B297" s="8" t="str">
        <f>IF(Dane!B25="","",Dane!B25)</f>
        <v>Nazwisko Imię</v>
      </c>
      <c r="C297" s="11"/>
      <c r="D297" s="4"/>
      <c r="E297" s="10"/>
      <c r="F297" s="7"/>
      <c r="G297" s="4"/>
      <c r="H297" s="6"/>
      <c r="I297" s="11"/>
      <c r="J297" s="4"/>
      <c r="K297" s="10"/>
      <c r="L297" s="7"/>
      <c r="M297" s="4"/>
      <c r="N297" s="6"/>
      <c r="O297" s="11"/>
      <c r="P297" s="4"/>
      <c r="Q297" s="10"/>
      <c r="R297" s="7">
        <f t="shared" si="46"/>
        <v>0</v>
      </c>
      <c r="S297" s="7">
        <f t="shared" si="47"/>
        <v>0</v>
      </c>
      <c r="T297" s="7">
        <f t="shared" si="48"/>
        <v>0</v>
      </c>
    </row>
    <row r="298" spans="1:20" ht="12.75">
      <c r="A298" s="4">
        <v>23</v>
      </c>
      <c r="B298" s="8" t="str">
        <f>IF(Dane!B26="","",Dane!B26)</f>
        <v>Nazwisko Imię</v>
      </c>
      <c r="C298" s="11"/>
      <c r="D298" s="4"/>
      <c r="E298" s="10"/>
      <c r="F298" s="7"/>
      <c r="G298" s="4"/>
      <c r="H298" s="6"/>
      <c r="I298" s="11"/>
      <c r="J298" s="4"/>
      <c r="K298" s="10"/>
      <c r="L298" s="7"/>
      <c r="M298" s="4"/>
      <c r="N298" s="6"/>
      <c r="O298" s="11"/>
      <c r="P298" s="4"/>
      <c r="Q298" s="10"/>
      <c r="R298" s="7">
        <f t="shared" si="46"/>
        <v>0</v>
      </c>
      <c r="S298" s="7">
        <f t="shared" si="47"/>
        <v>0</v>
      </c>
      <c r="T298" s="7">
        <f t="shared" si="48"/>
        <v>0</v>
      </c>
    </row>
    <row r="299" spans="1:20" ht="12.75">
      <c r="A299" s="4">
        <v>24</v>
      </c>
      <c r="B299" s="8" t="str">
        <f>IF(Dane!B27="","",Dane!B27)</f>
        <v>Nazwisko Imię</v>
      </c>
      <c r="C299" s="11"/>
      <c r="D299" s="4"/>
      <c r="E299" s="10"/>
      <c r="F299" s="7"/>
      <c r="G299" s="4"/>
      <c r="H299" s="6"/>
      <c r="I299" s="11"/>
      <c r="J299" s="4"/>
      <c r="K299" s="10"/>
      <c r="L299" s="7"/>
      <c r="M299" s="4"/>
      <c r="N299" s="6"/>
      <c r="O299" s="11"/>
      <c r="P299" s="4"/>
      <c r="Q299" s="10"/>
      <c r="R299" s="7">
        <f aca="true" t="shared" si="49" ref="R299:R306">C299+F299+I299+L299+O299</f>
        <v>0</v>
      </c>
      <c r="S299" s="7">
        <f aca="true" t="shared" si="50" ref="S299:S306">D299+G299+J299+M299+P299</f>
        <v>0</v>
      </c>
      <c r="T299" s="7">
        <f aca="true" t="shared" si="51" ref="T299:T306">E299+H299+K299+N299+Q299</f>
        <v>0</v>
      </c>
    </row>
    <row r="300" spans="1:20" ht="12.75">
      <c r="A300" s="4">
        <v>25</v>
      </c>
      <c r="B300" s="8">
        <f>IF(Dane!B28="","",Dane!B28)</f>
      </c>
      <c r="C300" s="11"/>
      <c r="D300" s="4"/>
      <c r="E300" s="10"/>
      <c r="F300" s="7"/>
      <c r="G300" s="4"/>
      <c r="H300" s="6"/>
      <c r="I300" s="11"/>
      <c r="J300" s="4"/>
      <c r="K300" s="10"/>
      <c r="L300" s="7"/>
      <c r="M300" s="4"/>
      <c r="N300" s="6"/>
      <c r="O300" s="11"/>
      <c r="P300" s="4"/>
      <c r="Q300" s="10"/>
      <c r="R300" s="7">
        <f t="shared" si="49"/>
        <v>0</v>
      </c>
      <c r="S300" s="7">
        <f t="shared" si="50"/>
        <v>0</v>
      </c>
      <c r="T300" s="7">
        <f t="shared" si="51"/>
        <v>0</v>
      </c>
    </row>
    <row r="301" spans="1:20" ht="12.75">
      <c r="A301" s="4">
        <v>26</v>
      </c>
      <c r="B301" s="8">
        <f>IF(Dane!B29="","",Dane!B29)</f>
      </c>
      <c r="C301" s="11"/>
      <c r="D301" s="4"/>
      <c r="E301" s="10"/>
      <c r="F301" s="7"/>
      <c r="G301" s="4"/>
      <c r="H301" s="6"/>
      <c r="I301" s="11"/>
      <c r="J301" s="4"/>
      <c r="K301" s="10"/>
      <c r="L301" s="7"/>
      <c r="M301" s="4"/>
      <c r="N301" s="6"/>
      <c r="O301" s="11"/>
      <c r="P301" s="4"/>
      <c r="Q301" s="10"/>
      <c r="R301" s="7">
        <f t="shared" si="49"/>
        <v>0</v>
      </c>
      <c r="S301" s="7">
        <f t="shared" si="50"/>
        <v>0</v>
      </c>
      <c r="T301" s="7">
        <f t="shared" si="51"/>
        <v>0</v>
      </c>
    </row>
    <row r="302" spans="1:20" ht="12.75">
      <c r="A302" s="4">
        <v>27</v>
      </c>
      <c r="B302" s="8">
        <f>IF(Dane!B30="","",Dane!B30)</f>
      </c>
      <c r="C302" s="11"/>
      <c r="D302" s="4"/>
      <c r="E302" s="10"/>
      <c r="F302" s="7"/>
      <c r="G302" s="4"/>
      <c r="H302" s="6"/>
      <c r="I302" s="11"/>
      <c r="J302" s="4"/>
      <c r="K302" s="10"/>
      <c r="L302" s="7"/>
      <c r="M302" s="4"/>
      <c r="N302" s="6"/>
      <c r="O302" s="11"/>
      <c r="P302" s="4"/>
      <c r="Q302" s="10"/>
      <c r="R302" s="7">
        <f t="shared" si="49"/>
        <v>0</v>
      </c>
      <c r="S302" s="7">
        <f t="shared" si="50"/>
        <v>0</v>
      </c>
      <c r="T302" s="7">
        <f t="shared" si="51"/>
        <v>0</v>
      </c>
    </row>
    <row r="303" spans="1:20" ht="12.75">
      <c r="A303" s="4">
        <v>28</v>
      </c>
      <c r="B303" s="8">
        <f>IF(Dane!B31="","",Dane!B31)</f>
      </c>
      <c r="C303" s="11"/>
      <c r="D303" s="4"/>
      <c r="E303" s="10"/>
      <c r="F303" s="7"/>
      <c r="G303" s="4"/>
      <c r="H303" s="6"/>
      <c r="I303" s="11"/>
      <c r="J303" s="4"/>
      <c r="K303" s="10"/>
      <c r="L303" s="7"/>
      <c r="M303" s="4"/>
      <c r="N303" s="6"/>
      <c r="O303" s="11"/>
      <c r="P303" s="4"/>
      <c r="Q303" s="10"/>
      <c r="R303" s="7">
        <f t="shared" si="49"/>
        <v>0</v>
      </c>
      <c r="S303" s="7">
        <f t="shared" si="50"/>
        <v>0</v>
      </c>
      <c r="T303" s="7">
        <f t="shared" si="51"/>
        <v>0</v>
      </c>
    </row>
    <row r="304" spans="1:20" ht="12.75">
      <c r="A304" s="4">
        <v>29</v>
      </c>
      <c r="B304" s="8">
        <f>IF(Dane!B32="","",Dane!B32)</f>
      </c>
      <c r="C304" s="11"/>
      <c r="D304" s="4"/>
      <c r="E304" s="10"/>
      <c r="F304" s="7"/>
      <c r="G304" s="4"/>
      <c r="H304" s="6"/>
      <c r="I304" s="11"/>
      <c r="J304" s="4"/>
      <c r="K304" s="10"/>
      <c r="L304" s="7"/>
      <c r="M304" s="4"/>
      <c r="N304" s="6"/>
      <c r="O304" s="11"/>
      <c r="P304" s="4"/>
      <c r="Q304" s="10"/>
      <c r="R304" s="7">
        <f t="shared" si="49"/>
        <v>0</v>
      </c>
      <c r="S304" s="7">
        <f t="shared" si="50"/>
        <v>0</v>
      </c>
      <c r="T304" s="7">
        <f t="shared" si="51"/>
        <v>0</v>
      </c>
    </row>
    <row r="305" spans="1:20" ht="12.75">
      <c r="A305" s="4">
        <v>30</v>
      </c>
      <c r="B305" s="8">
        <f>IF(Dane!B33="","",Dane!B33)</f>
      </c>
      <c r="C305" s="11"/>
      <c r="D305" s="4"/>
      <c r="E305" s="10"/>
      <c r="F305" s="7"/>
      <c r="G305" s="4"/>
      <c r="H305" s="6"/>
      <c r="I305" s="11"/>
      <c r="J305" s="4"/>
      <c r="K305" s="10"/>
      <c r="L305" s="7"/>
      <c r="M305" s="4"/>
      <c r="N305" s="6"/>
      <c r="O305" s="11"/>
      <c r="P305" s="4"/>
      <c r="Q305" s="10"/>
      <c r="R305" s="7">
        <f t="shared" si="49"/>
        <v>0</v>
      </c>
      <c r="S305" s="7">
        <f t="shared" si="50"/>
        <v>0</v>
      </c>
      <c r="T305" s="7">
        <f t="shared" si="51"/>
        <v>0</v>
      </c>
    </row>
    <row r="306" spans="1:20" ht="12.75">
      <c r="A306" s="4">
        <v>31</v>
      </c>
      <c r="B306" s="8">
        <f>IF(Dane!B34="","",Dane!B34)</f>
      </c>
      <c r="C306" s="11"/>
      <c r="D306" s="4"/>
      <c r="E306" s="10"/>
      <c r="F306" s="7"/>
      <c r="G306" s="4"/>
      <c r="H306" s="6"/>
      <c r="I306" s="11"/>
      <c r="J306" s="4"/>
      <c r="K306" s="10"/>
      <c r="L306" s="7"/>
      <c r="M306" s="4"/>
      <c r="N306" s="6"/>
      <c r="O306" s="11"/>
      <c r="P306" s="4"/>
      <c r="Q306" s="10"/>
      <c r="R306" s="7">
        <f t="shared" si="49"/>
        <v>0</v>
      </c>
      <c r="S306" s="7">
        <f t="shared" si="50"/>
        <v>0</v>
      </c>
      <c r="T306" s="7">
        <f t="shared" si="51"/>
        <v>0</v>
      </c>
    </row>
    <row r="307" spans="1:20" ht="12.75">
      <c r="A307" s="4">
        <v>32</v>
      </c>
      <c r="B307" s="8">
        <f>IF(Dane!B35="","",Dane!B35)</f>
      </c>
      <c r="C307" s="11"/>
      <c r="D307" s="4"/>
      <c r="E307" s="10"/>
      <c r="F307" s="7"/>
      <c r="G307" s="4"/>
      <c r="H307" s="6"/>
      <c r="I307" s="11"/>
      <c r="J307" s="4"/>
      <c r="K307" s="10"/>
      <c r="L307" s="7"/>
      <c r="M307" s="4"/>
      <c r="N307" s="6"/>
      <c r="O307" s="11"/>
      <c r="P307" s="4"/>
      <c r="Q307" s="10"/>
      <c r="R307" s="7">
        <f t="shared" si="46"/>
        <v>0</v>
      </c>
      <c r="S307" s="7">
        <f t="shared" si="47"/>
        <v>0</v>
      </c>
      <c r="T307" s="7">
        <f t="shared" si="48"/>
        <v>0</v>
      </c>
    </row>
    <row r="308" spans="1:20" ht="12.75">
      <c r="A308" s="4">
        <v>33</v>
      </c>
      <c r="B308" s="8">
        <f>IF(Dane!B36="","",Dane!B36)</f>
      </c>
      <c r="C308" s="11"/>
      <c r="D308" s="4"/>
      <c r="E308" s="10"/>
      <c r="F308" s="7"/>
      <c r="G308" s="4"/>
      <c r="H308" s="6"/>
      <c r="I308" s="11"/>
      <c r="J308" s="4"/>
      <c r="K308" s="10"/>
      <c r="L308" s="7"/>
      <c r="M308" s="4"/>
      <c r="N308" s="6"/>
      <c r="O308" s="11"/>
      <c r="P308" s="4"/>
      <c r="Q308" s="10"/>
      <c r="R308" s="7">
        <f t="shared" si="46"/>
        <v>0</v>
      </c>
      <c r="S308" s="7">
        <f t="shared" si="47"/>
        <v>0</v>
      </c>
      <c r="T308" s="7">
        <f t="shared" si="48"/>
        <v>0</v>
      </c>
    </row>
    <row r="309" spans="1:20" ht="12.75">
      <c r="A309" s="4">
        <v>34</v>
      </c>
      <c r="B309" s="8">
        <f>IF(Dane!B37="","",Dane!B37)</f>
      </c>
      <c r="C309" s="11"/>
      <c r="D309" s="4"/>
      <c r="E309" s="10"/>
      <c r="F309" s="7"/>
      <c r="G309" s="4"/>
      <c r="H309" s="6"/>
      <c r="I309" s="11"/>
      <c r="J309" s="4"/>
      <c r="K309" s="10"/>
      <c r="L309" s="7"/>
      <c r="M309" s="4"/>
      <c r="N309" s="6"/>
      <c r="O309" s="11"/>
      <c r="P309" s="4"/>
      <c r="Q309" s="10"/>
      <c r="R309" s="7">
        <f aca="true" t="shared" si="52" ref="R309:T314">C309+F309+I309+L309+O309</f>
        <v>0</v>
      </c>
      <c r="S309" s="7">
        <f t="shared" si="52"/>
        <v>0</v>
      </c>
      <c r="T309" s="7">
        <f t="shared" si="52"/>
        <v>0</v>
      </c>
    </row>
    <row r="310" spans="1:20" ht="12.75">
      <c r="A310" s="4">
        <v>35</v>
      </c>
      <c r="B310" s="8">
        <f>IF(Dane!B38="","",Dane!B38)</f>
      </c>
      <c r="C310" s="11"/>
      <c r="D310" s="4"/>
      <c r="E310" s="10"/>
      <c r="F310" s="7"/>
      <c r="G310" s="4"/>
      <c r="H310" s="6"/>
      <c r="I310" s="11"/>
      <c r="J310" s="4"/>
      <c r="K310" s="10"/>
      <c r="L310" s="7"/>
      <c r="M310" s="4"/>
      <c r="N310" s="6"/>
      <c r="O310" s="11"/>
      <c r="P310" s="4"/>
      <c r="Q310" s="10"/>
      <c r="R310" s="7">
        <f t="shared" si="52"/>
        <v>0</v>
      </c>
      <c r="S310" s="7">
        <f t="shared" si="52"/>
        <v>0</v>
      </c>
      <c r="T310" s="7">
        <f t="shared" si="52"/>
        <v>0</v>
      </c>
    </row>
    <row r="311" spans="1:20" ht="12.75">
      <c r="A311" s="4">
        <v>36</v>
      </c>
      <c r="B311" s="8">
        <f>IF(Dane!B39="","",Dane!B39)</f>
      </c>
      <c r="C311" s="11"/>
      <c r="D311" s="4"/>
      <c r="E311" s="10"/>
      <c r="F311" s="7"/>
      <c r="G311" s="4"/>
      <c r="H311" s="6"/>
      <c r="I311" s="11"/>
      <c r="J311" s="4"/>
      <c r="K311" s="10"/>
      <c r="L311" s="7"/>
      <c r="M311" s="4"/>
      <c r="N311" s="6"/>
      <c r="O311" s="11"/>
      <c r="P311" s="4"/>
      <c r="Q311" s="10"/>
      <c r="R311" s="7">
        <f t="shared" si="52"/>
        <v>0</v>
      </c>
      <c r="S311" s="7">
        <f t="shared" si="52"/>
        <v>0</v>
      </c>
      <c r="T311" s="7">
        <f t="shared" si="52"/>
        <v>0</v>
      </c>
    </row>
    <row r="312" spans="1:20" ht="12.75">
      <c r="A312" s="4">
        <v>37</v>
      </c>
      <c r="B312" s="8">
        <f>IF(Dane!B40="","",Dane!B40)</f>
      </c>
      <c r="C312" s="11"/>
      <c r="D312" s="4"/>
      <c r="E312" s="10"/>
      <c r="F312" s="7"/>
      <c r="G312" s="4"/>
      <c r="H312" s="6"/>
      <c r="I312" s="11"/>
      <c r="J312" s="4"/>
      <c r="K312" s="10"/>
      <c r="L312" s="7"/>
      <c r="M312" s="4"/>
      <c r="N312" s="6"/>
      <c r="O312" s="11"/>
      <c r="P312" s="4"/>
      <c r="Q312" s="10"/>
      <c r="R312" s="7">
        <f t="shared" si="52"/>
        <v>0</v>
      </c>
      <c r="S312" s="7">
        <f t="shared" si="52"/>
        <v>0</v>
      </c>
      <c r="T312" s="7">
        <f t="shared" si="52"/>
        <v>0</v>
      </c>
    </row>
    <row r="313" spans="1:20" ht="12.75">
      <c r="A313" s="4">
        <v>38</v>
      </c>
      <c r="B313" s="8">
        <f>IF(Dane!B41="","",Dane!B41)</f>
      </c>
      <c r="C313" s="11"/>
      <c r="D313" s="4"/>
      <c r="E313" s="10"/>
      <c r="F313" s="7"/>
      <c r="G313" s="4"/>
      <c r="H313" s="6"/>
      <c r="I313" s="11"/>
      <c r="J313" s="4"/>
      <c r="K313" s="10"/>
      <c r="L313" s="7"/>
      <c r="M313" s="4"/>
      <c r="N313" s="6"/>
      <c r="O313" s="11"/>
      <c r="P313" s="4"/>
      <c r="Q313" s="10"/>
      <c r="R313" s="7">
        <f t="shared" si="52"/>
        <v>0</v>
      </c>
      <c r="S313" s="7">
        <f t="shared" si="52"/>
        <v>0</v>
      </c>
      <c r="T313" s="7">
        <f t="shared" si="52"/>
        <v>0</v>
      </c>
    </row>
    <row r="314" spans="1:20" ht="12.75">
      <c r="A314" s="5"/>
      <c r="B314" s="6" t="s">
        <v>10</v>
      </c>
      <c r="C314" s="11">
        <f aca="true" t="shared" si="53" ref="C314:Q314">SUM(C276:C312)</f>
        <v>0</v>
      </c>
      <c r="D314" s="4">
        <f t="shared" si="53"/>
        <v>0</v>
      </c>
      <c r="E314" s="10">
        <f t="shared" si="53"/>
        <v>0</v>
      </c>
      <c r="F314" s="7">
        <f t="shared" si="53"/>
        <v>0</v>
      </c>
      <c r="G314" s="4">
        <f t="shared" si="53"/>
        <v>0</v>
      </c>
      <c r="H314" s="6">
        <f t="shared" si="53"/>
        <v>0</v>
      </c>
      <c r="I314" s="11">
        <f t="shared" si="53"/>
        <v>0</v>
      </c>
      <c r="J314" s="4">
        <f t="shared" si="53"/>
        <v>0</v>
      </c>
      <c r="K314" s="10">
        <f t="shared" si="53"/>
        <v>0</v>
      </c>
      <c r="L314" s="11">
        <f t="shared" si="53"/>
        <v>0</v>
      </c>
      <c r="M314" s="4">
        <f t="shared" si="53"/>
        <v>0</v>
      </c>
      <c r="N314" s="6">
        <f t="shared" si="53"/>
        <v>0</v>
      </c>
      <c r="O314" s="11">
        <f t="shared" si="53"/>
        <v>0</v>
      </c>
      <c r="P314" s="4">
        <f t="shared" si="53"/>
        <v>0</v>
      </c>
      <c r="Q314" s="10">
        <f t="shared" si="53"/>
        <v>0</v>
      </c>
      <c r="R314" s="7">
        <f t="shared" si="52"/>
        <v>0</v>
      </c>
      <c r="S314" s="4">
        <f t="shared" si="52"/>
        <v>0</v>
      </c>
      <c r="T314" s="4">
        <f t="shared" si="52"/>
        <v>0</v>
      </c>
    </row>
    <row r="315" ht="12.75"/>
    <row r="316" ht="12.75"/>
    <row r="317" spans="2:20" ht="12.75">
      <c r="B317" s="1" t="s">
        <v>56</v>
      </c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>
        <f>SUM(C317:Q317)</f>
        <v>0</v>
      </c>
      <c r="S317" s="210"/>
      <c r="T317" s="210"/>
    </row>
    <row r="318" spans="2:20" ht="12.75">
      <c r="B318" s="1" t="s">
        <v>55</v>
      </c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>
        <f>SUM(C318:Q318)</f>
        <v>0</v>
      </c>
      <c r="S318" s="218"/>
      <c r="T318" s="218"/>
    </row>
    <row r="319" spans="1:20" ht="12.75">
      <c r="A319" s="216" t="s">
        <v>0</v>
      </c>
      <c r="B319" s="217" t="s">
        <v>1</v>
      </c>
      <c r="C319" s="211">
        <v>1</v>
      </c>
      <c r="D319" s="212"/>
      <c r="E319" s="213"/>
      <c r="F319" s="214">
        <v>2</v>
      </c>
      <c r="G319" s="212"/>
      <c r="H319" s="215"/>
      <c r="I319" s="211">
        <v>3</v>
      </c>
      <c r="J319" s="212"/>
      <c r="K319" s="213"/>
      <c r="L319" s="214">
        <v>4</v>
      </c>
      <c r="M319" s="212"/>
      <c r="N319" s="215"/>
      <c r="O319" s="211">
        <v>5</v>
      </c>
      <c r="P319" s="212"/>
      <c r="Q319" s="215"/>
      <c r="R319" s="212" t="s">
        <v>24</v>
      </c>
      <c r="S319" s="212"/>
      <c r="T319" s="212"/>
    </row>
    <row r="320" spans="1:20" ht="12.75">
      <c r="A320" s="216"/>
      <c r="B320" s="217"/>
      <c r="C320" s="11" t="s">
        <v>7</v>
      </c>
      <c r="D320" s="4" t="s">
        <v>8</v>
      </c>
      <c r="E320" s="10" t="s">
        <v>9</v>
      </c>
      <c r="F320" s="7" t="s">
        <v>7</v>
      </c>
      <c r="G320" s="4" t="s">
        <v>8</v>
      </c>
      <c r="H320" s="6" t="s">
        <v>9</v>
      </c>
      <c r="I320" s="11" t="s">
        <v>7</v>
      </c>
      <c r="J320" s="4" t="s">
        <v>8</v>
      </c>
      <c r="K320" s="10" t="s">
        <v>9</v>
      </c>
      <c r="L320" s="7" t="s">
        <v>7</v>
      </c>
      <c r="M320" s="4" t="s">
        <v>8</v>
      </c>
      <c r="N320" s="6" t="s">
        <v>9</v>
      </c>
      <c r="O320" s="11" t="s">
        <v>7</v>
      </c>
      <c r="P320" s="4" t="s">
        <v>8</v>
      </c>
      <c r="Q320" s="10" t="s">
        <v>9</v>
      </c>
      <c r="R320" s="7" t="s">
        <v>7</v>
      </c>
      <c r="S320" s="4" t="s">
        <v>8</v>
      </c>
      <c r="T320" s="4" t="s">
        <v>9</v>
      </c>
    </row>
    <row r="321" spans="1:20" ht="12.75">
      <c r="A321" s="4">
        <v>1</v>
      </c>
      <c r="B321" s="8" t="str">
        <f>IF(Dane!B4="","",Dane!B4)</f>
        <v>Nazwisko Imię</v>
      </c>
      <c r="C321" s="11"/>
      <c r="D321" s="4"/>
      <c r="E321" s="10"/>
      <c r="F321" s="7"/>
      <c r="G321" s="4"/>
      <c r="H321" s="6"/>
      <c r="I321" s="11"/>
      <c r="J321" s="4"/>
      <c r="K321" s="10"/>
      <c r="L321" s="7"/>
      <c r="M321" s="4"/>
      <c r="N321" s="6"/>
      <c r="O321" s="11"/>
      <c r="P321" s="4"/>
      <c r="Q321" s="10"/>
      <c r="R321" s="7">
        <f>C321+F321+I321+L321+O321</f>
        <v>0</v>
      </c>
      <c r="S321" s="7">
        <f>D321+G321+J321+M321+P321</f>
        <v>0</v>
      </c>
      <c r="T321" s="7">
        <f>E321+H321+K321+N321+Q321</f>
        <v>0</v>
      </c>
    </row>
    <row r="322" spans="1:20" ht="12.75">
      <c r="A322" s="4">
        <v>2</v>
      </c>
      <c r="B322" s="8" t="str">
        <f>IF(Dane!B5="","",Dane!B5)</f>
        <v>Nazwisko Imię</v>
      </c>
      <c r="C322" s="11"/>
      <c r="D322" s="4"/>
      <c r="E322" s="10"/>
      <c r="F322" s="7"/>
      <c r="G322" s="4"/>
      <c r="H322" s="6"/>
      <c r="I322" s="11"/>
      <c r="J322" s="4"/>
      <c r="K322" s="10"/>
      <c r="L322" s="7"/>
      <c r="M322" s="4"/>
      <c r="N322" s="6"/>
      <c r="O322" s="11"/>
      <c r="P322" s="4"/>
      <c r="Q322" s="10"/>
      <c r="R322" s="7">
        <f aca="true" t="shared" si="54" ref="R322:R353">C322+F322+I322+L322+O322</f>
        <v>0</v>
      </c>
      <c r="S322" s="7">
        <f aca="true" t="shared" si="55" ref="S322:S353">D322+G322+J322+M322+P322</f>
        <v>0</v>
      </c>
      <c r="T322" s="7">
        <f aca="true" t="shared" si="56" ref="T322:T353">E322+H322+K322+N322+Q322</f>
        <v>0</v>
      </c>
    </row>
    <row r="323" spans="1:20" ht="12.75">
      <c r="A323" s="4">
        <v>3</v>
      </c>
      <c r="B323" s="8" t="str">
        <f>IF(Dane!B6="","",Dane!B6)</f>
        <v>Nazwisko Imię</v>
      </c>
      <c r="C323" s="11"/>
      <c r="D323" s="4"/>
      <c r="E323" s="10"/>
      <c r="F323" s="7"/>
      <c r="G323" s="4"/>
      <c r="H323" s="6"/>
      <c r="I323" s="11"/>
      <c r="J323" s="4"/>
      <c r="K323" s="10"/>
      <c r="L323" s="7"/>
      <c r="M323" s="4"/>
      <c r="N323" s="6"/>
      <c r="O323" s="11"/>
      <c r="P323" s="4"/>
      <c r="Q323" s="10"/>
      <c r="R323" s="7">
        <f t="shared" si="54"/>
        <v>0</v>
      </c>
      <c r="S323" s="7">
        <f t="shared" si="55"/>
        <v>0</v>
      </c>
      <c r="T323" s="7">
        <f t="shared" si="56"/>
        <v>0</v>
      </c>
    </row>
    <row r="324" spans="1:20" ht="12.75">
      <c r="A324" s="4">
        <v>4</v>
      </c>
      <c r="B324" s="8" t="str">
        <f>IF(Dane!B7="","",Dane!B7)</f>
        <v>Nazwisko Imię</v>
      </c>
      <c r="C324" s="11"/>
      <c r="D324" s="4"/>
      <c r="E324" s="10"/>
      <c r="F324" s="7"/>
      <c r="G324" s="4"/>
      <c r="H324" s="6"/>
      <c r="I324" s="11"/>
      <c r="J324" s="4"/>
      <c r="K324" s="10"/>
      <c r="L324" s="7"/>
      <c r="M324" s="4"/>
      <c r="N324" s="6"/>
      <c r="O324" s="11"/>
      <c r="P324" s="4"/>
      <c r="Q324" s="10"/>
      <c r="R324" s="7">
        <f t="shared" si="54"/>
        <v>0</v>
      </c>
      <c r="S324" s="7">
        <f t="shared" si="55"/>
        <v>0</v>
      </c>
      <c r="T324" s="7">
        <f t="shared" si="56"/>
        <v>0</v>
      </c>
    </row>
    <row r="325" spans="1:20" ht="12.75">
      <c r="A325" s="4">
        <v>5</v>
      </c>
      <c r="B325" s="8" t="str">
        <f>IF(Dane!B8="","",Dane!B8)</f>
        <v>Nazwisko Imię</v>
      </c>
      <c r="C325" s="11"/>
      <c r="D325" s="4"/>
      <c r="E325" s="10"/>
      <c r="F325" s="7"/>
      <c r="G325" s="4"/>
      <c r="H325" s="6"/>
      <c r="I325" s="11"/>
      <c r="J325" s="4"/>
      <c r="K325" s="10"/>
      <c r="L325" s="7"/>
      <c r="M325" s="4"/>
      <c r="N325" s="6"/>
      <c r="O325" s="11"/>
      <c r="P325" s="4"/>
      <c r="Q325" s="10"/>
      <c r="R325" s="7">
        <f t="shared" si="54"/>
        <v>0</v>
      </c>
      <c r="S325" s="7">
        <f t="shared" si="55"/>
        <v>0</v>
      </c>
      <c r="T325" s="7">
        <f t="shared" si="56"/>
        <v>0</v>
      </c>
    </row>
    <row r="326" spans="1:20" ht="12.75">
      <c r="A326" s="4">
        <v>6</v>
      </c>
      <c r="B326" s="8" t="str">
        <f>IF(Dane!B9="","",Dane!B9)</f>
        <v>Nazwisko Imię</v>
      </c>
      <c r="C326" s="11"/>
      <c r="D326" s="4"/>
      <c r="E326" s="10"/>
      <c r="F326" s="7"/>
      <c r="G326" s="4"/>
      <c r="H326" s="6"/>
      <c r="I326" s="11"/>
      <c r="J326" s="4"/>
      <c r="K326" s="10"/>
      <c r="L326" s="7"/>
      <c r="M326" s="4"/>
      <c r="N326" s="6"/>
      <c r="O326" s="11"/>
      <c r="P326" s="4"/>
      <c r="Q326" s="10"/>
      <c r="R326" s="7">
        <f t="shared" si="54"/>
        <v>0</v>
      </c>
      <c r="S326" s="7">
        <f t="shared" si="55"/>
        <v>0</v>
      </c>
      <c r="T326" s="7">
        <f t="shared" si="56"/>
        <v>0</v>
      </c>
    </row>
    <row r="327" spans="1:20" ht="12.75">
      <c r="A327" s="4">
        <v>7</v>
      </c>
      <c r="B327" s="8" t="str">
        <f>IF(Dane!B10="","",Dane!B10)</f>
        <v>Nazwisko Imię</v>
      </c>
      <c r="C327" s="11"/>
      <c r="D327" s="4"/>
      <c r="E327" s="10"/>
      <c r="F327" s="7"/>
      <c r="G327" s="4"/>
      <c r="H327" s="6"/>
      <c r="I327" s="11"/>
      <c r="J327" s="4"/>
      <c r="K327" s="10"/>
      <c r="L327" s="7"/>
      <c r="M327" s="4"/>
      <c r="N327" s="6"/>
      <c r="O327" s="11"/>
      <c r="P327" s="4"/>
      <c r="Q327" s="10"/>
      <c r="R327" s="7">
        <f t="shared" si="54"/>
        <v>0</v>
      </c>
      <c r="S327" s="7">
        <f t="shared" si="55"/>
        <v>0</v>
      </c>
      <c r="T327" s="7">
        <f t="shared" si="56"/>
        <v>0</v>
      </c>
    </row>
    <row r="328" spans="1:20" ht="12.75">
      <c r="A328" s="4">
        <v>8</v>
      </c>
      <c r="B328" s="8" t="str">
        <f>IF(Dane!B11="","",Dane!B11)</f>
        <v>Nazwisko Imię</v>
      </c>
      <c r="C328" s="11"/>
      <c r="D328" s="4"/>
      <c r="E328" s="10"/>
      <c r="F328" s="7"/>
      <c r="G328" s="4"/>
      <c r="H328" s="6"/>
      <c r="I328" s="11"/>
      <c r="J328" s="4"/>
      <c r="K328" s="10"/>
      <c r="L328" s="7"/>
      <c r="M328" s="4"/>
      <c r="N328" s="6"/>
      <c r="O328" s="11"/>
      <c r="P328" s="4"/>
      <c r="Q328" s="10"/>
      <c r="R328" s="7">
        <f t="shared" si="54"/>
        <v>0</v>
      </c>
      <c r="S328" s="7">
        <f t="shared" si="55"/>
        <v>0</v>
      </c>
      <c r="T328" s="7">
        <f t="shared" si="56"/>
        <v>0</v>
      </c>
    </row>
    <row r="329" spans="1:20" ht="12.75">
      <c r="A329" s="4">
        <v>9</v>
      </c>
      <c r="B329" s="8" t="str">
        <f>IF(Dane!B12="","",Dane!B12)</f>
        <v>Nazwisko Imię</v>
      </c>
      <c r="C329" s="11"/>
      <c r="D329" s="4"/>
      <c r="E329" s="10"/>
      <c r="F329" s="7"/>
      <c r="G329" s="4"/>
      <c r="H329" s="6"/>
      <c r="I329" s="11"/>
      <c r="J329" s="4"/>
      <c r="K329" s="10"/>
      <c r="L329" s="7"/>
      <c r="M329" s="4"/>
      <c r="N329" s="6"/>
      <c r="O329" s="11"/>
      <c r="P329" s="4"/>
      <c r="Q329" s="10"/>
      <c r="R329" s="7">
        <f t="shared" si="54"/>
        <v>0</v>
      </c>
      <c r="S329" s="7">
        <f t="shared" si="55"/>
        <v>0</v>
      </c>
      <c r="T329" s="7">
        <f t="shared" si="56"/>
        <v>0</v>
      </c>
    </row>
    <row r="330" spans="1:20" ht="12.75">
      <c r="A330" s="4">
        <v>10</v>
      </c>
      <c r="B330" s="8" t="str">
        <f>IF(Dane!B13="","",Dane!B13)</f>
        <v>Nazwisko Imię</v>
      </c>
      <c r="C330" s="11"/>
      <c r="D330" s="4"/>
      <c r="E330" s="10"/>
      <c r="F330" s="7"/>
      <c r="G330" s="4"/>
      <c r="H330" s="6"/>
      <c r="I330" s="11"/>
      <c r="J330" s="4"/>
      <c r="K330" s="10"/>
      <c r="L330" s="7"/>
      <c r="M330" s="4"/>
      <c r="N330" s="6"/>
      <c r="O330" s="11"/>
      <c r="P330" s="4"/>
      <c r="Q330" s="10"/>
      <c r="R330" s="7">
        <f t="shared" si="54"/>
        <v>0</v>
      </c>
      <c r="S330" s="7">
        <f t="shared" si="55"/>
        <v>0</v>
      </c>
      <c r="T330" s="7">
        <f t="shared" si="56"/>
        <v>0</v>
      </c>
    </row>
    <row r="331" spans="1:20" ht="12.75">
      <c r="A331" s="4">
        <v>11</v>
      </c>
      <c r="B331" s="8" t="str">
        <f>IF(Dane!B14="","",Dane!B14)</f>
        <v>Nazwisko Imię</v>
      </c>
      <c r="C331" s="11"/>
      <c r="D331" s="4"/>
      <c r="E331" s="10"/>
      <c r="F331" s="7"/>
      <c r="G331" s="4"/>
      <c r="H331" s="6"/>
      <c r="I331" s="11"/>
      <c r="J331" s="4"/>
      <c r="K331" s="10"/>
      <c r="L331" s="7"/>
      <c r="M331" s="4"/>
      <c r="N331" s="6"/>
      <c r="O331" s="11"/>
      <c r="P331" s="4"/>
      <c r="Q331" s="10"/>
      <c r="R331" s="7">
        <f t="shared" si="54"/>
        <v>0</v>
      </c>
      <c r="S331" s="7">
        <f t="shared" si="55"/>
        <v>0</v>
      </c>
      <c r="T331" s="7">
        <f t="shared" si="56"/>
        <v>0</v>
      </c>
    </row>
    <row r="332" spans="1:20" ht="12.75">
      <c r="A332" s="4">
        <v>12</v>
      </c>
      <c r="B332" s="8" t="str">
        <f>IF(Dane!B15="","",Dane!B15)</f>
        <v>Nazwisko Imię</v>
      </c>
      <c r="C332" s="11"/>
      <c r="D332" s="4"/>
      <c r="E332" s="10"/>
      <c r="F332" s="7"/>
      <c r="G332" s="4"/>
      <c r="H332" s="6"/>
      <c r="I332" s="11"/>
      <c r="J332" s="4"/>
      <c r="K332" s="10"/>
      <c r="L332" s="7"/>
      <c r="M332" s="4"/>
      <c r="N332" s="6"/>
      <c r="O332" s="11"/>
      <c r="P332" s="4"/>
      <c r="Q332" s="10"/>
      <c r="R332" s="7">
        <f t="shared" si="54"/>
        <v>0</v>
      </c>
      <c r="S332" s="7">
        <f t="shared" si="55"/>
        <v>0</v>
      </c>
      <c r="T332" s="7">
        <f t="shared" si="56"/>
        <v>0</v>
      </c>
    </row>
    <row r="333" spans="1:20" ht="12.75">
      <c r="A333" s="4">
        <v>13</v>
      </c>
      <c r="B333" s="8" t="str">
        <f>IF(Dane!B16="","",Dane!B16)</f>
        <v>Nazwisko Imię</v>
      </c>
      <c r="C333" s="11"/>
      <c r="D333" s="4"/>
      <c r="E333" s="10"/>
      <c r="F333" s="7"/>
      <c r="G333" s="4"/>
      <c r="H333" s="6"/>
      <c r="I333" s="11"/>
      <c r="J333" s="4"/>
      <c r="K333" s="10"/>
      <c r="L333" s="7"/>
      <c r="M333" s="4"/>
      <c r="N333" s="6"/>
      <c r="O333" s="11"/>
      <c r="P333" s="4"/>
      <c r="Q333" s="10"/>
      <c r="R333" s="7">
        <f t="shared" si="54"/>
        <v>0</v>
      </c>
      <c r="S333" s="7">
        <f t="shared" si="55"/>
        <v>0</v>
      </c>
      <c r="T333" s="7">
        <f t="shared" si="56"/>
        <v>0</v>
      </c>
    </row>
    <row r="334" spans="1:20" ht="12.75">
      <c r="A334" s="4">
        <v>14</v>
      </c>
      <c r="B334" s="8" t="str">
        <f>IF(Dane!B17="","",Dane!B17)</f>
        <v>Nazwisko Imię</v>
      </c>
      <c r="C334" s="11"/>
      <c r="D334" s="4"/>
      <c r="E334" s="10"/>
      <c r="F334" s="7"/>
      <c r="G334" s="4"/>
      <c r="H334" s="6"/>
      <c r="I334" s="11"/>
      <c r="J334" s="4"/>
      <c r="K334" s="10"/>
      <c r="L334" s="7"/>
      <c r="M334" s="4"/>
      <c r="N334" s="6"/>
      <c r="O334" s="11"/>
      <c r="P334" s="4"/>
      <c r="Q334" s="10"/>
      <c r="R334" s="7">
        <f t="shared" si="54"/>
        <v>0</v>
      </c>
      <c r="S334" s="7">
        <f t="shared" si="55"/>
        <v>0</v>
      </c>
      <c r="T334" s="7">
        <f t="shared" si="56"/>
        <v>0</v>
      </c>
    </row>
    <row r="335" spans="1:20" ht="12.75">
      <c r="A335" s="4">
        <v>15</v>
      </c>
      <c r="B335" s="8" t="str">
        <f>IF(Dane!B18="","",Dane!B18)</f>
        <v>Nazwisko Imię</v>
      </c>
      <c r="C335" s="11"/>
      <c r="D335" s="4"/>
      <c r="E335" s="10"/>
      <c r="F335" s="7"/>
      <c r="G335" s="4"/>
      <c r="H335" s="6"/>
      <c r="I335" s="11"/>
      <c r="J335" s="4"/>
      <c r="K335" s="10"/>
      <c r="L335" s="7"/>
      <c r="M335" s="4"/>
      <c r="N335" s="6"/>
      <c r="O335" s="11"/>
      <c r="P335" s="4"/>
      <c r="Q335" s="10"/>
      <c r="R335" s="7">
        <f t="shared" si="54"/>
        <v>0</v>
      </c>
      <c r="S335" s="7">
        <f t="shared" si="55"/>
        <v>0</v>
      </c>
      <c r="T335" s="7">
        <f t="shared" si="56"/>
        <v>0</v>
      </c>
    </row>
    <row r="336" spans="1:20" ht="12.75">
      <c r="A336" s="4">
        <v>16</v>
      </c>
      <c r="B336" s="8" t="str">
        <f>IF(Dane!B19="","",Dane!B19)</f>
        <v>Nazwisko Imię</v>
      </c>
      <c r="C336" s="11"/>
      <c r="D336" s="4"/>
      <c r="E336" s="10"/>
      <c r="F336" s="7"/>
      <c r="G336" s="4"/>
      <c r="H336" s="6"/>
      <c r="I336" s="11"/>
      <c r="J336" s="4"/>
      <c r="K336" s="10"/>
      <c r="L336" s="7"/>
      <c r="M336" s="4"/>
      <c r="N336" s="6"/>
      <c r="O336" s="11"/>
      <c r="P336" s="4"/>
      <c r="Q336" s="10"/>
      <c r="R336" s="7">
        <f t="shared" si="54"/>
        <v>0</v>
      </c>
      <c r="S336" s="7">
        <f t="shared" si="55"/>
        <v>0</v>
      </c>
      <c r="T336" s="7">
        <f t="shared" si="56"/>
        <v>0</v>
      </c>
    </row>
    <row r="337" spans="1:20" ht="12.75">
      <c r="A337" s="4">
        <v>17</v>
      </c>
      <c r="B337" s="8" t="str">
        <f>IF(Dane!B20="","",Dane!B20)</f>
        <v>Nazwisko Imię</v>
      </c>
      <c r="C337" s="11"/>
      <c r="D337" s="4"/>
      <c r="E337" s="10"/>
      <c r="F337" s="7"/>
      <c r="G337" s="4"/>
      <c r="H337" s="6"/>
      <c r="I337" s="11"/>
      <c r="J337" s="4"/>
      <c r="K337" s="10"/>
      <c r="L337" s="7"/>
      <c r="M337" s="4"/>
      <c r="N337" s="6"/>
      <c r="O337" s="11"/>
      <c r="P337" s="4"/>
      <c r="Q337" s="10"/>
      <c r="R337" s="7">
        <f t="shared" si="54"/>
        <v>0</v>
      </c>
      <c r="S337" s="7">
        <f t="shared" si="55"/>
        <v>0</v>
      </c>
      <c r="T337" s="7">
        <f t="shared" si="56"/>
        <v>0</v>
      </c>
    </row>
    <row r="338" spans="1:20" ht="12.75">
      <c r="A338" s="4">
        <v>18</v>
      </c>
      <c r="B338" s="8" t="str">
        <f>IF(Dane!B21="","",Dane!B21)</f>
        <v>Nazwisko Imię</v>
      </c>
      <c r="C338" s="11"/>
      <c r="D338" s="4"/>
      <c r="E338" s="10"/>
      <c r="F338" s="7"/>
      <c r="G338" s="4"/>
      <c r="H338" s="6"/>
      <c r="I338" s="11"/>
      <c r="J338" s="4"/>
      <c r="K338" s="10"/>
      <c r="L338" s="7"/>
      <c r="M338" s="4"/>
      <c r="N338" s="6"/>
      <c r="O338" s="11"/>
      <c r="P338" s="4"/>
      <c r="Q338" s="10"/>
      <c r="R338" s="7">
        <f t="shared" si="54"/>
        <v>0</v>
      </c>
      <c r="S338" s="7">
        <f t="shared" si="55"/>
        <v>0</v>
      </c>
      <c r="T338" s="7">
        <f t="shared" si="56"/>
        <v>0</v>
      </c>
    </row>
    <row r="339" spans="1:20" ht="12.75">
      <c r="A339" s="4">
        <v>19</v>
      </c>
      <c r="B339" s="8" t="str">
        <f>IF(Dane!B22="","",Dane!B22)</f>
        <v>Nazwisko Imię</v>
      </c>
      <c r="C339" s="11"/>
      <c r="D339" s="4"/>
      <c r="E339" s="10"/>
      <c r="F339" s="7"/>
      <c r="G339" s="4"/>
      <c r="H339" s="6"/>
      <c r="I339" s="11"/>
      <c r="J339" s="4"/>
      <c r="K339" s="10"/>
      <c r="L339" s="7"/>
      <c r="M339" s="4"/>
      <c r="N339" s="6"/>
      <c r="O339" s="11"/>
      <c r="P339" s="4"/>
      <c r="Q339" s="10"/>
      <c r="R339" s="7">
        <f t="shared" si="54"/>
        <v>0</v>
      </c>
      <c r="S339" s="7">
        <f t="shared" si="55"/>
        <v>0</v>
      </c>
      <c r="T339" s="7">
        <f t="shared" si="56"/>
        <v>0</v>
      </c>
    </row>
    <row r="340" spans="1:20" ht="12.75">
      <c r="A340" s="4">
        <v>20</v>
      </c>
      <c r="B340" s="8" t="str">
        <f>IF(Dane!B23="","",Dane!B23)</f>
        <v>Nazwisko Imię</v>
      </c>
      <c r="C340" s="11"/>
      <c r="D340" s="4"/>
      <c r="E340" s="10"/>
      <c r="F340" s="7"/>
      <c r="G340" s="4"/>
      <c r="H340" s="6"/>
      <c r="I340" s="11"/>
      <c r="J340" s="4"/>
      <c r="K340" s="10"/>
      <c r="L340" s="7"/>
      <c r="M340" s="4"/>
      <c r="N340" s="6"/>
      <c r="O340" s="11"/>
      <c r="P340" s="4"/>
      <c r="Q340" s="10"/>
      <c r="R340" s="7">
        <f t="shared" si="54"/>
        <v>0</v>
      </c>
      <c r="S340" s="7">
        <f t="shared" si="55"/>
        <v>0</v>
      </c>
      <c r="T340" s="7">
        <f t="shared" si="56"/>
        <v>0</v>
      </c>
    </row>
    <row r="341" spans="1:20" ht="12.75">
      <c r="A341" s="4">
        <v>21</v>
      </c>
      <c r="B341" s="8" t="str">
        <f>IF(Dane!B24="","",Dane!B24)</f>
        <v>Nazwisko Imię</v>
      </c>
      <c r="C341" s="11"/>
      <c r="D341" s="4"/>
      <c r="E341" s="10"/>
      <c r="F341" s="7"/>
      <c r="G341" s="4"/>
      <c r="H341" s="6"/>
      <c r="I341" s="11"/>
      <c r="J341" s="4"/>
      <c r="K341" s="10"/>
      <c r="L341" s="7"/>
      <c r="M341" s="4"/>
      <c r="N341" s="6"/>
      <c r="O341" s="11"/>
      <c r="P341" s="4"/>
      <c r="Q341" s="10"/>
      <c r="R341" s="7">
        <f t="shared" si="54"/>
        <v>0</v>
      </c>
      <c r="S341" s="7">
        <f t="shared" si="55"/>
        <v>0</v>
      </c>
      <c r="T341" s="7">
        <f t="shared" si="56"/>
        <v>0</v>
      </c>
    </row>
    <row r="342" spans="1:20" ht="12.75">
      <c r="A342" s="4">
        <v>22</v>
      </c>
      <c r="B342" s="8" t="str">
        <f>IF(Dane!B25="","",Dane!B25)</f>
        <v>Nazwisko Imię</v>
      </c>
      <c r="C342" s="11"/>
      <c r="D342" s="4"/>
      <c r="E342" s="10"/>
      <c r="F342" s="7"/>
      <c r="G342" s="4"/>
      <c r="H342" s="6"/>
      <c r="I342" s="11"/>
      <c r="J342" s="4"/>
      <c r="K342" s="10"/>
      <c r="L342" s="7"/>
      <c r="M342" s="4"/>
      <c r="N342" s="6"/>
      <c r="O342" s="11"/>
      <c r="P342" s="4"/>
      <c r="Q342" s="10"/>
      <c r="R342" s="7">
        <f t="shared" si="54"/>
        <v>0</v>
      </c>
      <c r="S342" s="7">
        <f t="shared" si="55"/>
        <v>0</v>
      </c>
      <c r="T342" s="7">
        <f t="shared" si="56"/>
        <v>0</v>
      </c>
    </row>
    <row r="343" spans="1:20" ht="12.75">
      <c r="A343" s="4">
        <v>23</v>
      </c>
      <c r="B343" s="8" t="str">
        <f>IF(Dane!B26="","",Dane!B26)</f>
        <v>Nazwisko Imię</v>
      </c>
      <c r="C343" s="11"/>
      <c r="D343" s="4"/>
      <c r="E343" s="10"/>
      <c r="F343" s="7"/>
      <c r="G343" s="4"/>
      <c r="H343" s="6"/>
      <c r="I343" s="11"/>
      <c r="J343" s="4"/>
      <c r="K343" s="10"/>
      <c r="L343" s="7"/>
      <c r="M343" s="4"/>
      <c r="N343" s="6"/>
      <c r="O343" s="11"/>
      <c r="P343" s="4"/>
      <c r="Q343" s="10"/>
      <c r="R343" s="7">
        <f aca="true" t="shared" si="57" ref="R343:R352">C343+F343+I343+L343+O343</f>
        <v>0</v>
      </c>
      <c r="S343" s="7">
        <f aca="true" t="shared" si="58" ref="S343:S352">D343+G343+J343+M343+P343</f>
        <v>0</v>
      </c>
      <c r="T343" s="7">
        <f aca="true" t="shared" si="59" ref="T343:T352">E343+H343+K343+N343+Q343</f>
        <v>0</v>
      </c>
    </row>
    <row r="344" spans="1:20" ht="12.75">
      <c r="A344" s="4">
        <v>24</v>
      </c>
      <c r="B344" s="8" t="str">
        <f>IF(Dane!B27="","",Dane!B27)</f>
        <v>Nazwisko Imię</v>
      </c>
      <c r="C344" s="11"/>
      <c r="D344" s="4"/>
      <c r="E344" s="10"/>
      <c r="F344" s="7"/>
      <c r="G344" s="4"/>
      <c r="H344" s="6"/>
      <c r="I344" s="11"/>
      <c r="J344" s="4"/>
      <c r="K344" s="10"/>
      <c r="L344" s="7"/>
      <c r="M344" s="4"/>
      <c r="N344" s="6"/>
      <c r="O344" s="11"/>
      <c r="P344" s="4"/>
      <c r="Q344" s="10"/>
      <c r="R344" s="7">
        <f t="shared" si="57"/>
        <v>0</v>
      </c>
      <c r="S344" s="7">
        <f t="shared" si="58"/>
        <v>0</v>
      </c>
      <c r="T344" s="7">
        <f t="shared" si="59"/>
        <v>0</v>
      </c>
    </row>
    <row r="345" spans="1:20" ht="12.75">
      <c r="A345" s="4">
        <v>25</v>
      </c>
      <c r="B345" s="8">
        <f>IF(Dane!B28="","",Dane!B28)</f>
      </c>
      <c r="C345" s="11"/>
      <c r="D345" s="4"/>
      <c r="E345" s="10"/>
      <c r="F345" s="7"/>
      <c r="G345" s="4"/>
      <c r="H345" s="6"/>
      <c r="I345" s="11"/>
      <c r="J345" s="4"/>
      <c r="K345" s="10"/>
      <c r="L345" s="7"/>
      <c r="M345" s="4"/>
      <c r="N345" s="6"/>
      <c r="O345" s="11"/>
      <c r="P345" s="4"/>
      <c r="Q345" s="10"/>
      <c r="R345" s="7">
        <f t="shared" si="57"/>
        <v>0</v>
      </c>
      <c r="S345" s="7">
        <f t="shared" si="58"/>
        <v>0</v>
      </c>
      <c r="T345" s="7">
        <f t="shared" si="59"/>
        <v>0</v>
      </c>
    </row>
    <row r="346" spans="1:20" ht="12.75">
      <c r="A346" s="4">
        <v>26</v>
      </c>
      <c r="B346" s="8">
        <f>IF(Dane!B29="","",Dane!B29)</f>
      </c>
      <c r="C346" s="11"/>
      <c r="D346" s="4"/>
      <c r="E346" s="10"/>
      <c r="F346" s="7"/>
      <c r="G346" s="4"/>
      <c r="H346" s="6"/>
      <c r="I346" s="11"/>
      <c r="J346" s="4"/>
      <c r="K346" s="10"/>
      <c r="L346" s="7"/>
      <c r="M346" s="4"/>
      <c r="N346" s="6"/>
      <c r="O346" s="11"/>
      <c r="P346" s="4"/>
      <c r="Q346" s="10"/>
      <c r="R346" s="7">
        <f t="shared" si="57"/>
        <v>0</v>
      </c>
      <c r="S346" s="7">
        <f t="shared" si="58"/>
        <v>0</v>
      </c>
      <c r="T346" s="7">
        <f t="shared" si="59"/>
        <v>0</v>
      </c>
    </row>
    <row r="347" spans="1:20" ht="12.75">
      <c r="A347" s="4">
        <v>27</v>
      </c>
      <c r="B347" s="8">
        <f>IF(Dane!B30="","",Dane!B30)</f>
      </c>
      <c r="C347" s="11"/>
      <c r="D347" s="4"/>
      <c r="E347" s="10"/>
      <c r="F347" s="7"/>
      <c r="G347" s="4"/>
      <c r="H347" s="6"/>
      <c r="I347" s="11"/>
      <c r="J347" s="4"/>
      <c r="K347" s="10"/>
      <c r="L347" s="7"/>
      <c r="M347" s="4"/>
      <c r="N347" s="6"/>
      <c r="O347" s="11"/>
      <c r="P347" s="4"/>
      <c r="Q347" s="10"/>
      <c r="R347" s="7">
        <f t="shared" si="57"/>
        <v>0</v>
      </c>
      <c r="S347" s="7">
        <f t="shared" si="58"/>
        <v>0</v>
      </c>
      <c r="T347" s="7">
        <f t="shared" si="59"/>
        <v>0</v>
      </c>
    </row>
    <row r="348" spans="1:20" ht="12.75">
      <c r="A348" s="4">
        <v>28</v>
      </c>
      <c r="B348" s="8">
        <f>IF(Dane!B31="","",Dane!B31)</f>
      </c>
      <c r="C348" s="11"/>
      <c r="D348" s="4"/>
      <c r="E348" s="10"/>
      <c r="F348" s="7"/>
      <c r="G348" s="4"/>
      <c r="H348" s="6"/>
      <c r="I348" s="11"/>
      <c r="J348" s="4"/>
      <c r="K348" s="10"/>
      <c r="L348" s="7"/>
      <c r="M348" s="4"/>
      <c r="N348" s="6"/>
      <c r="O348" s="11"/>
      <c r="P348" s="4"/>
      <c r="Q348" s="10"/>
      <c r="R348" s="7">
        <f t="shared" si="57"/>
        <v>0</v>
      </c>
      <c r="S348" s="7">
        <f t="shared" si="58"/>
        <v>0</v>
      </c>
      <c r="T348" s="7">
        <f t="shared" si="59"/>
        <v>0</v>
      </c>
    </row>
    <row r="349" spans="1:20" ht="12.75">
      <c r="A349" s="4">
        <v>29</v>
      </c>
      <c r="B349" s="8">
        <f>IF(Dane!B32="","",Dane!B32)</f>
      </c>
      <c r="C349" s="11"/>
      <c r="D349" s="4"/>
      <c r="E349" s="10"/>
      <c r="F349" s="7"/>
      <c r="G349" s="4"/>
      <c r="H349" s="6"/>
      <c r="I349" s="11"/>
      <c r="J349" s="4"/>
      <c r="K349" s="10"/>
      <c r="L349" s="7"/>
      <c r="M349" s="4"/>
      <c r="N349" s="6"/>
      <c r="O349" s="11"/>
      <c r="P349" s="4"/>
      <c r="Q349" s="10"/>
      <c r="R349" s="7">
        <f t="shared" si="57"/>
        <v>0</v>
      </c>
      <c r="S349" s="7">
        <f t="shared" si="58"/>
        <v>0</v>
      </c>
      <c r="T349" s="7">
        <f t="shared" si="59"/>
        <v>0</v>
      </c>
    </row>
    <row r="350" spans="1:20" ht="12.75">
      <c r="A350" s="4">
        <v>30</v>
      </c>
      <c r="B350" s="8">
        <f>IF(Dane!B33="","",Dane!B33)</f>
      </c>
      <c r="C350" s="11"/>
      <c r="D350" s="4"/>
      <c r="E350" s="10"/>
      <c r="F350" s="7"/>
      <c r="G350" s="4"/>
      <c r="H350" s="6"/>
      <c r="I350" s="11"/>
      <c r="J350" s="4"/>
      <c r="K350" s="10"/>
      <c r="L350" s="7"/>
      <c r="M350" s="4"/>
      <c r="N350" s="6"/>
      <c r="O350" s="11"/>
      <c r="P350" s="4"/>
      <c r="Q350" s="10"/>
      <c r="R350" s="7">
        <f t="shared" si="57"/>
        <v>0</v>
      </c>
      <c r="S350" s="7">
        <f t="shared" si="58"/>
        <v>0</v>
      </c>
      <c r="T350" s="7">
        <f t="shared" si="59"/>
        <v>0</v>
      </c>
    </row>
    <row r="351" spans="1:20" ht="12.75">
      <c r="A351" s="4">
        <v>31</v>
      </c>
      <c r="B351" s="8">
        <f>IF(Dane!B34="","",Dane!B34)</f>
      </c>
      <c r="C351" s="11"/>
      <c r="D351" s="4"/>
      <c r="E351" s="10"/>
      <c r="F351" s="7"/>
      <c r="G351" s="4"/>
      <c r="H351" s="6"/>
      <c r="I351" s="11"/>
      <c r="J351" s="4"/>
      <c r="K351" s="10"/>
      <c r="L351" s="7"/>
      <c r="M351" s="4"/>
      <c r="N351" s="6"/>
      <c r="O351" s="11"/>
      <c r="P351" s="4"/>
      <c r="Q351" s="10"/>
      <c r="R351" s="7">
        <f t="shared" si="57"/>
        <v>0</v>
      </c>
      <c r="S351" s="7">
        <f t="shared" si="58"/>
        <v>0</v>
      </c>
      <c r="T351" s="7">
        <f t="shared" si="59"/>
        <v>0</v>
      </c>
    </row>
    <row r="352" spans="1:20" ht="12.75">
      <c r="A352" s="4">
        <v>32</v>
      </c>
      <c r="B352" s="8">
        <f>IF(Dane!B35="","",Dane!B35)</f>
      </c>
      <c r="C352" s="11"/>
      <c r="D352" s="4"/>
      <c r="E352" s="10"/>
      <c r="F352" s="7"/>
      <c r="G352" s="4"/>
      <c r="H352" s="6"/>
      <c r="I352" s="11"/>
      <c r="J352" s="4"/>
      <c r="K352" s="10"/>
      <c r="L352" s="7"/>
      <c r="M352" s="4"/>
      <c r="N352" s="6"/>
      <c r="O352" s="11"/>
      <c r="P352" s="4"/>
      <c r="Q352" s="10"/>
      <c r="R352" s="7">
        <f t="shared" si="57"/>
        <v>0</v>
      </c>
      <c r="S352" s="7">
        <f t="shared" si="58"/>
        <v>0</v>
      </c>
      <c r="T352" s="7">
        <f t="shared" si="59"/>
        <v>0</v>
      </c>
    </row>
    <row r="353" spans="1:20" ht="12.75">
      <c r="A353" s="4">
        <v>33</v>
      </c>
      <c r="B353" s="8">
        <f>IF(Dane!B36="","",Dane!B36)</f>
      </c>
      <c r="C353" s="11"/>
      <c r="D353" s="4"/>
      <c r="E353" s="10"/>
      <c r="F353" s="7"/>
      <c r="G353" s="4"/>
      <c r="H353" s="6"/>
      <c r="I353" s="11"/>
      <c r="J353" s="4"/>
      <c r="K353" s="10"/>
      <c r="L353" s="7"/>
      <c r="M353" s="4"/>
      <c r="N353" s="6"/>
      <c r="O353" s="11"/>
      <c r="P353" s="4"/>
      <c r="Q353" s="10"/>
      <c r="R353" s="7">
        <f t="shared" si="54"/>
        <v>0</v>
      </c>
      <c r="S353" s="7">
        <f t="shared" si="55"/>
        <v>0</v>
      </c>
      <c r="T353" s="7">
        <f t="shared" si="56"/>
        <v>0</v>
      </c>
    </row>
    <row r="354" spans="1:20" ht="12.75">
      <c r="A354" s="4">
        <v>34</v>
      </c>
      <c r="B354" s="8">
        <f>IF(Dane!B37="","",Dane!B37)</f>
      </c>
      <c r="C354" s="11"/>
      <c r="D354" s="4"/>
      <c r="E354" s="10"/>
      <c r="F354" s="7"/>
      <c r="G354" s="4"/>
      <c r="H354" s="6"/>
      <c r="I354" s="11"/>
      <c r="J354" s="4"/>
      <c r="K354" s="10"/>
      <c r="L354" s="7"/>
      <c r="M354" s="4"/>
      <c r="N354" s="6"/>
      <c r="O354" s="11"/>
      <c r="P354" s="4"/>
      <c r="Q354" s="10"/>
      <c r="R354" s="7">
        <f aca="true" t="shared" si="60" ref="R354:T359">C354+F354+I354+L354+O354</f>
        <v>0</v>
      </c>
      <c r="S354" s="7">
        <f t="shared" si="60"/>
        <v>0</v>
      </c>
      <c r="T354" s="7">
        <f t="shared" si="60"/>
        <v>0</v>
      </c>
    </row>
    <row r="355" spans="1:20" ht="12.75">
      <c r="A355" s="4">
        <v>35</v>
      </c>
      <c r="B355" s="8">
        <f>IF(Dane!B38="","",Dane!B38)</f>
      </c>
      <c r="C355" s="11"/>
      <c r="D355" s="4"/>
      <c r="E355" s="10"/>
      <c r="F355" s="7"/>
      <c r="G355" s="4"/>
      <c r="H355" s="6"/>
      <c r="I355" s="11"/>
      <c r="J355" s="4"/>
      <c r="K355" s="10"/>
      <c r="L355" s="7"/>
      <c r="M355" s="4"/>
      <c r="N355" s="6"/>
      <c r="O355" s="11"/>
      <c r="P355" s="4"/>
      <c r="Q355" s="10"/>
      <c r="R355" s="7">
        <f t="shared" si="60"/>
        <v>0</v>
      </c>
      <c r="S355" s="7">
        <f t="shared" si="60"/>
        <v>0</v>
      </c>
      <c r="T355" s="7">
        <f t="shared" si="60"/>
        <v>0</v>
      </c>
    </row>
    <row r="356" spans="1:20" ht="12.75">
      <c r="A356" s="4">
        <v>36</v>
      </c>
      <c r="B356" s="8">
        <f>IF(Dane!B39="","",Dane!B39)</f>
      </c>
      <c r="C356" s="11"/>
      <c r="D356" s="4"/>
      <c r="E356" s="10"/>
      <c r="F356" s="7"/>
      <c r="G356" s="4"/>
      <c r="H356" s="6"/>
      <c r="I356" s="11"/>
      <c r="J356" s="4"/>
      <c r="K356" s="10"/>
      <c r="L356" s="7"/>
      <c r="M356" s="4"/>
      <c r="N356" s="6"/>
      <c r="O356" s="11"/>
      <c r="P356" s="4"/>
      <c r="Q356" s="10"/>
      <c r="R356" s="7">
        <f t="shared" si="60"/>
        <v>0</v>
      </c>
      <c r="S356" s="7">
        <f t="shared" si="60"/>
        <v>0</v>
      </c>
      <c r="T356" s="7">
        <f t="shared" si="60"/>
        <v>0</v>
      </c>
    </row>
    <row r="357" spans="1:20" ht="12.75">
      <c r="A357" s="4">
        <v>37</v>
      </c>
      <c r="B357" s="8">
        <f>IF(Dane!B40="","",Dane!B40)</f>
      </c>
      <c r="C357" s="11"/>
      <c r="D357" s="4"/>
      <c r="E357" s="10"/>
      <c r="F357" s="7"/>
      <c r="G357" s="4"/>
      <c r="H357" s="6"/>
      <c r="I357" s="11"/>
      <c r="J357" s="4"/>
      <c r="K357" s="10"/>
      <c r="L357" s="7"/>
      <c r="M357" s="4"/>
      <c r="N357" s="6"/>
      <c r="O357" s="11"/>
      <c r="P357" s="4"/>
      <c r="Q357" s="10"/>
      <c r="R357" s="7">
        <f t="shared" si="60"/>
        <v>0</v>
      </c>
      <c r="S357" s="7">
        <f t="shared" si="60"/>
        <v>0</v>
      </c>
      <c r="T357" s="7">
        <f t="shared" si="60"/>
        <v>0</v>
      </c>
    </row>
    <row r="358" spans="1:20" ht="12.75">
      <c r="A358" s="4">
        <v>38</v>
      </c>
      <c r="B358" s="8">
        <f>IF(Dane!B41="","",Dane!B41)</f>
      </c>
      <c r="C358" s="11"/>
      <c r="D358" s="4"/>
      <c r="E358" s="10"/>
      <c r="F358" s="7"/>
      <c r="G358" s="4"/>
      <c r="H358" s="6"/>
      <c r="I358" s="11"/>
      <c r="J358" s="4"/>
      <c r="K358" s="10"/>
      <c r="L358" s="7"/>
      <c r="M358" s="4"/>
      <c r="N358" s="6"/>
      <c r="O358" s="11"/>
      <c r="P358" s="4"/>
      <c r="Q358" s="10"/>
      <c r="R358" s="7">
        <f t="shared" si="60"/>
        <v>0</v>
      </c>
      <c r="S358" s="7">
        <f t="shared" si="60"/>
        <v>0</v>
      </c>
      <c r="T358" s="7">
        <f t="shared" si="60"/>
        <v>0</v>
      </c>
    </row>
    <row r="359" spans="1:20" ht="12.75">
      <c r="A359" s="5"/>
      <c r="B359" s="6" t="s">
        <v>10</v>
      </c>
      <c r="C359" s="11">
        <f aca="true" t="shared" si="61" ref="C359:Q359">SUM(C321:C357)</f>
        <v>0</v>
      </c>
      <c r="D359" s="4">
        <f t="shared" si="61"/>
        <v>0</v>
      </c>
      <c r="E359" s="10">
        <f t="shared" si="61"/>
        <v>0</v>
      </c>
      <c r="F359" s="7">
        <f t="shared" si="61"/>
        <v>0</v>
      </c>
      <c r="G359" s="4">
        <f t="shared" si="61"/>
        <v>0</v>
      </c>
      <c r="H359" s="6">
        <f t="shared" si="61"/>
        <v>0</v>
      </c>
      <c r="I359" s="11">
        <f t="shared" si="61"/>
        <v>0</v>
      </c>
      <c r="J359" s="4">
        <f t="shared" si="61"/>
        <v>0</v>
      </c>
      <c r="K359" s="10">
        <f t="shared" si="61"/>
        <v>0</v>
      </c>
      <c r="L359" s="11">
        <f t="shared" si="61"/>
        <v>0</v>
      </c>
      <c r="M359" s="4">
        <f t="shared" si="61"/>
        <v>0</v>
      </c>
      <c r="N359" s="6">
        <f t="shared" si="61"/>
        <v>0</v>
      </c>
      <c r="O359" s="11">
        <f t="shared" si="61"/>
        <v>0</v>
      </c>
      <c r="P359" s="4">
        <f t="shared" si="61"/>
        <v>0</v>
      </c>
      <c r="Q359" s="10">
        <f t="shared" si="61"/>
        <v>0</v>
      </c>
      <c r="R359" s="7">
        <f t="shared" si="60"/>
        <v>0</v>
      </c>
      <c r="S359" s="4">
        <f t="shared" si="60"/>
        <v>0</v>
      </c>
      <c r="T359" s="4">
        <f t="shared" si="60"/>
        <v>0</v>
      </c>
    </row>
    <row r="360" ht="12.75"/>
    <row r="361" ht="12.75"/>
    <row r="362" spans="2:20" ht="12.75">
      <c r="B362" s="1" t="s">
        <v>56</v>
      </c>
      <c r="C362" s="210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>
        <f>SUM(C362:Q362)</f>
        <v>0</v>
      </c>
      <c r="S362" s="210"/>
      <c r="T362" s="210"/>
    </row>
    <row r="363" spans="2:20" ht="12.75">
      <c r="B363" s="1" t="s">
        <v>55</v>
      </c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>
        <f>SUM(C363:Q363)</f>
        <v>0</v>
      </c>
      <c r="S363" s="218"/>
      <c r="T363" s="218"/>
    </row>
    <row r="364" spans="1:20" ht="12.75">
      <c r="A364" s="216" t="s">
        <v>0</v>
      </c>
      <c r="B364" s="217" t="s">
        <v>1</v>
      </c>
      <c r="C364" s="211">
        <v>1</v>
      </c>
      <c r="D364" s="212"/>
      <c r="E364" s="213"/>
      <c r="F364" s="214">
        <v>2</v>
      </c>
      <c r="G364" s="212"/>
      <c r="H364" s="215"/>
      <c r="I364" s="211">
        <v>3</v>
      </c>
      <c r="J364" s="212"/>
      <c r="K364" s="213"/>
      <c r="L364" s="214">
        <v>4</v>
      </c>
      <c r="M364" s="212"/>
      <c r="N364" s="215"/>
      <c r="O364" s="211">
        <v>5</v>
      </c>
      <c r="P364" s="212"/>
      <c r="Q364" s="215"/>
      <c r="R364" s="212" t="s">
        <v>25</v>
      </c>
      <c r="S364" s="212"/>
      <c r="T364" s="212"/>
    </row>
    <row r="365" spans="1:20" ht="12.75">
      <c r="A365" s="216"/>
      <c r="B365" s="217"/>
      <c r="C365" s="11" t="s">
        <v>7</v>
      </c>
      <c r="D365" s="4" t="s">
        <v>8</v>
      </c>
      <c r="E365" s="10" t="s">
        <v>9</v>
      </c>
      <c r="F365" s="7" t="s">
        <v>7</v>
      </c>
      <c r="G365" s="4" t="s">
        <v>8</v>
      </c>
      <c r="H365" s="6" t="s">
        <v>9</v>
      </c>
      <c r="I365" s="11" t="s">
        <v>7</v>
      </c>
      <c r="J365" s="4" t="s">
        <v>8</v>
      </c>
      <c r="K365" s="10" t="s">
        <v>9</v>
      </c>
      <c r="L365" s="7" t="s">
        <v>7</v>
      </c>
      <c r="M365" s="4" t="s">
        <v>8</v>
      </c>
      <c r="N365" s="6" t="s">
        <v>9</v>
      </c>
      <c r="O365" s="11" t="s">
        <v>7</v>
      </c>
      <c r="P365" s="4" t="s">
        <v>8</v>
      </c>
      <c r="Q365" s="10" t="s">
        <v>9</v>
      </c>
      <c r="R365" s="7" t="s">
        <v>7</v>
      </c>
      <c r="S365" s="4" t="s">
        <v>8</v>
      </c>
      <c r="T365" s="4" t="s">
        <v>9</v>
      </c>
    </row>
    <row r="366" spans="1:20" ht="12.75">
      <c r="A366" s="4">
        <v>1</v>
      </c>
      <c r="B366" s="8" t="str">
        <f>IF(Dane!B4="","",Dane!B4)</f>
        <v>Nazwisko Imię</v>
      </c>
      <c r="C366" s="11"/>
      <c r="D366" s="4"/>
      <c r="E366" s="10"/>
      <c r="F366" s="7"/>
      <c r="G366" s="4"/>
      <c r="H366" s="6"/>
      <c r="I366" s="11"/>
      <c r="J366" s="4"/>
      <c r="K366" s="10"/>
      <c r="L366" s="7"/>
      <c r="M366" s="4"/>
      <c r="N366" s="6"/>
      <c r="O366" s="11"/>
      <c r="P366" s="4"/>
      <c r="Q366" s="10"/>
      <c r="R366" s="7">
        <f>C366+F366+I366+L366+O366</f>
        <v>0</v>
      </c>
      <c r="S366" s="7">
        <f>D366+G366+J366+M366+P366</f>
        <v>0</v>
      </c>
      <c r="T366" s="7">
        <f>E366+H366+K366+N366+Q366</f>
        <v>0</v>
      </c>
    </row>
    <row r="367" spans="1:20" ht="12.75">
      <c r="A367" s="4">
        <v>2</v>
      </c>
      <c r="B367" s="8" t="str">
        <f>IF(Dane!B5="","",Dane!B5)</f>
        <v>Nazwisko Imię</v>
      </c>
      <c r="C367" s="11"/>
      <c r="D367" s="4"/>
      <c r="E367" s="10"/>
      <c r="F367" s="7"/>
      <c r="G367" s="4"/>
      <c r="H367" s="6"/>
      <c r="I367" s="11"/>
      <c r="J367" s="4"/>
      <c r="K367" s="10"/>
      <c r="L367" s="7"/>
      <c r="M367" s="4"/>
      <c r="N367" s="6"/>
      <c r="O367" s="11"/>
      <c r="P367" s="4"/>
      <c r="Q367" s="10"/>
      <c r="R367" s="7">
        <f aca="true" t="shared" si="62" ref="R367:R398">C367+F367+I367+L367+O367</f>
        <v>0</v>
      </c>
      <c r="S367" s="7">
        <f aca="true" t="shared" si="63" ref="S367:S398">D367+G367+J367+M367+P367</f>
        <v>0</v>
      </c>
      <c r="T367" s="7">
        <f aca="true" t="shared" si="64" ref="T367:T398">E367+H367+K367+N367+Q367</f>
        <v>0</v>
      </c>
    </row>
    <row r="368" spans="1:20" ht="12.75">
      <c r="A368" s="4">
        <v>3</v>
      </c>
      <c r="B368" s="8" t="str">
        <f>IF(Dane!B6="","",Dane!B6)</f>
        <v>Nazwisko Imię</v>
      </c>
      <c r="C368" s="11"/>
      <c r="D368" s="4"/>
      <c r="E368" s="10"/>
      <c r="F368" s="7"/>
      <c r="G368" s="4"/>
      <c r="H368" s="6"/>
      <c r="I368" s="11"/>
      <c r="J368" s="4"/>
      <c r="K368" s="10"/>
      <c r="L368" s="7"/>
      <c r="M368" s="4"/>
      <c r="N368" s="6"/>
      <c r="O368" s="11"/>
      <c r="P368" s="4"/>
      <c r="Q368" s="10"/>
      <c r="R368" s="7">
        <f t="shared" si="62"/>
        <v>0</v>
      </c>
      <c r="S368" s="7">
        <f t="shared" si="63"/>
        <v>0</v>
      </c>
      <c r="T368" s="7">
        <f t="shared" si="64"/>
        <v>0</v>
      </c>
    </row>
    <row r="369" spans="1:20" ht="12.75">
      <c r="A369" s="4">
        <v>4</v>
      </c>
      <c r="B369" s="8" t="str">
        <f>IF(Dane!B7="","",Dane!B7)</f>
        <v>Nazwisko Imię</v>
      </c>
      <c r="C369" s="11"/>
      <c r="D369" s="4"/>
      <c r="E369" s="10"/>
      <c r="F369" s="7"/>
      <c r="G369" s="4"/>
      <c r="H369" s="6"/>
      <c r="I369" s="11"/>
      <c r="J369" s="4"/>
      <c r="K369" s="10"/>
      <c r="L369" s="7"/>
      <c r="M369" s="4"/>
      <c r="N369" s="6"/>
      <c r="O369" s="11"/>
      <c r="P369" s="4"/>
      <c r="Q369" s="10"/>
      <c r="R369" s="7">
        <f t="shared" si="62"/>
        <v>0</v>
      </c>
      <c r="S369" s="7">
        <f t="shared" si="63"/>
        <v>0</v>
      </c>
      <c r="T369" s="7">
        <f t="shared" si="64"/>
        <v>0</v>
      </c>
    </row>
    <row r="370" spans="1:20" ht="12.75">
      <c r="A370" s="4">
        <v>5</v>
      </c>
      <c r="B370" s="8" t="str">
        <f>IF(Dane!B8="","",Dane!B8)</f>
        <v>Nazwisko Imię</v>
      </c>
      <c r="C370" s="11"/>
      <c r="D370" s="4"/>
      <c r="E370" s="10"/>
      <c r="F370" s="7"/>
      <c r="G370" s="4"/>
      <c r="H370" s="6"/>
      <c r="I370" s="11"/>
      <c r="J370" s="4"/>
      <c r="K370" s="10"/>
      <c r="L370" s="7"/>
      <c r="M370" s="4"/>
      <c r="N370" s="6"/>
      <c r="O370" s="11"/>
      <c r="P370" s="4"/>
      <c r="Q370" s="10"/>
      <c r="R370" s="7">
        <f t="shared" si="62"/>
        <v>0</v>
      </c>
      <c r="S370" s="7">
        <f t="shared" si="63"/>
        <v>0</v>
      </c>
      <c r="T370" s="7">
        <f t="shared" si="64"/>
        <v>0</v>
      </c>
    </row>
    <row r="371" spans="1:20" ht="12.75">
      <c r="A371" s="4">
        <v>6</v>
      </c>
      <c r="B371" s="8" t="str">
        <f>IF(Dane!B9="","",Dane!B9)</f>
        <v>Nazwisko Imię</v>
      </c>
      <c r="C371" s="11"/>
      <c r="D371" s="4"/>
      <c r="E371" s="10"/>
      <c r="F371" s="7"/>
      <c r="G371" s="4"/>
      <c r="H371" s="6"/>
      <c r="I371" s="11"/>
      <c r="J371" s="4"/>
      <c r="K371" s="10"/>
      <c r="L371" s="7"/>
      <c r="M371" s="4"/>
      <c r="N371" s="6"/>
      <c r="O371" s="11"/>
      <c r="P371" s="4"/>
      <c r="Q371" s="10"/>
      <c r="R371" s="7">
        <f t="shared" si="62"/>
        <v>0</v>
      </c>
      <c r="S371" s="7">
        <f t="shared" si="63"/>
        <v>0</v>
      </c>
      <c r="T371" s="7">
        <f t="shared" si="64"/>
        <v>0</v>
      </c>
    </row>
    <row r="372" spans="1:20" ht="12.75">
      <c r="A372" s="4">
        <v>7</v>
      </c>
      <c r="B372" s="8" t="str">
        <f>IF(Dane!B10="","",Dane!B10)</f>
        <v>Nazwisko Imię</v>
      </c>
      <c r="C372" s="11"/>
      <c r="D372" s="4"/>
      <c r="E372" s="10"/>
      <c r="F372" s="7"/>
      <c r="G372" s="4"/>
      <c r="H372" s="6"/>
      <c r="I372" s="11"/>
      <c r="J372" s="4"/>
      <c r="K372" s="10"/>
      <c r="L372" s="7"/>
      <c r="M372" s="4"/>
      <c r="N372" s="6"/>
      <c r="O372" s="11"/>
      <c r="P372" s="4"/>
      <c r="Q372" s="10"/>
      <c r="R372" s="7">
        <f t="shared" si="62"/>
        <v>0</v>
      </c>
      <c r="S372" s="7">
        <f t="shared" si="63"/>
        <v>0</v>
      </c>
      <c r="T372" s="7">
        <f t="shared" si="64"/>
        <v>0</v>
      </c>
    </row>
    <row r="373" spans="1:20" ht="12.75">
      <c r="A373" s="4">
        <v>8</v>
      </c>
      <c r="B373" s="8" t="str">
        <f>IF(Dane!B11="","",Dane!B11)</f>
        <v>Nazwisko Imię</v>
      </c>
      <c r="C373" s="11"/>
      <c r="D373" s="4"/>
      <c r="E373" s="10"/>
      <c r="F373" s="7"/>
      <c r="G373" s="4"/>
      <c r="H373" s="6"/>
      <c r="I373" s="11"/>
      <c r="J373" s="4"/>
      <c r="K373" s="10"/>
      <c r="L373" s="7"/>
      <c r="M373" s="4"/>
      <c r="N373" s="6"/>
      <c r="O373" s="11"/>
      <c r="P373" s="4"/>
      <c r="Q373" s="10"/>
      <c r="R373" s="7">
        <f t="shared" si="62"/>
        <v>0</v>
      </c>
      <c r="S373" s="7">
        <f t="shared" si="63"/>
        <v>0</v>
      </c>
      <c r="T373" s="7">
        <f t="shared" si="64"/>
        <v>0</v>
      </c>
    </row>
    <row r="374" spans="1:20" ht="12.75">
      <c r="A374" s="4">
        <v>9</v>
      </c>
      <c r="B374" s="8" t="str">
        <f>IF(Dane!B12="","",Dane!B12)</f>
        <v>Nazwisko Imię</v>
      </c>
      <c r="C374" s="11"/>
      <c r="D374" s="4"/>
      <c r="E374" s="10"/>
      <c r="F374" s="7"/>
      <c r="G374" s="4"/>
      <c r="H374" s="6"/>
      <c r="I374" s="11"/>
      <c r="J374" s="4"/>
      <c r="K374" s="10"/>
      <c r="L374" s="7"/>
      <c r="M374" s="4"/>
      <c r="N374" s="6"/>
      <c r="O374" s="11"/>
      <c r="P374" s="4"/>
      <c r="Q374" s="10"/>
      <c r="R374" s="7">
        <f t="shared" si="62"/>
        <v>0</v>
      </c>
      <c r="S374" s="7">
        <f t="shared" si="63"/>
        <v>0</v>
      </c>
      <c r="T374" s="7">
        <f t="shared" si="64"/>
        <v>0</v>
      </c>
    </row>
    <row r="375" spans="1:20" ht="12.75">
      <c r="A375" s="4">
        <v>10</v>
      </c>
      <c r="B375" s="8" t="str">
        <f>IF(Dane!B13="","",Dane!B13)</f>
        <v>Nazwisko Imię</v>
      </c>
      <c r="C375" s="11"/>
      <c r="D375" s="4"/>
      <c r="E375" s="10"/>
      <c r="F375" s="7"/>
      <c r="G375" s="4"/>
      <c r="H375" s="6"/>
      <c r="I375" s="11"/>
      <c r="J375" s="4"/>
      <c r="K375" s="10"/>
      <c r="L375" s="7"/>
      <c r="M375" s="4"/>
      <c r="N375" s="6"/>
      <c r="O375" s="11"/>
      <c r="P375" s="4"/>
      <c r="Q375" s="10"/>
      <c r="R375" s="7">
        <f t="shared" si="62"/>
        <v>0</v>
      </c>
      <c r="S375" s="7">
        <f t="shared" si="63"/>
        <v>0</v>
      </c>
      <c r="T375" s="7">
        <f t="shared" si="64"/>
        <v>0</v>
      </c>
    </row>
    <row r="376" spans="1:20" ht="12.75">
      <c r="A376" s="4">
        <v>11</v>
      </c>
      <c r="B376" s="8" t="str">
        <f>IF(Dane!B14="","",Dane!B14)</f>
        <v>Nazwisko Imię</v>
      </c>
      <c r="C376" s="11"/>
      <c r="D376" s="4"/>
      <c r="E376" s="10"/>
      <c r="F376" s="7"/>
      <c r="G376" s="4"/>
      <c r="H376" s="6"/>
      <c r="I376" s="11"/>
      <c r="J376" s="4"/>
      <c r="K376" s="10"/>
      <c r="L376" s="7"/>
      <c r="M376" s="4"/>
      <c r="N376" s="6"/>
      <c r="O376" s="11"/>
      <c r="P376" s="4"/>
      <c r="Q376" s="10"/>
      <c r="R376" s="7">
        <f t="shared" si="62"/>
        <v>0</v>
      </c>
      <c r="S376" s="7">
        <f t="shared" si="63"/>
        <v>0</v>
      </c>
      <c r="T376" s="7">
        <f t="shared" si="64"/>
        <v>0</v>
      </c>
    </row>
    <row r="377" spans="1:20" ht="12.75">
      <c r="A377" s="4">
        <v>12</v>
      </c>
      <c r="B377" s="8" t="str">
        <f>IF(Dane!B15="","",Dane!B15)</f>
        <v>Nazwisko Imię</v>
      </c>
      <c r="C377" s="11"/>
      <c r="D377" s="4"/>
      <c r="E377" s="10"/>
      <c r="F377" s="7"/>
      <c r="G377" s="4"/>
      <c r="H377" s="6"/>
      <c r="I377" s="11"/>
      <c r="J377" s="4"/>
      <c r="K377" s="10"/>
      <c r="L377" s="7"/>
      <c r="M377" s="4"/>
      <c r="N377" s="6"/>
      <c r="O377" s="11"/>
      <c r="P377" s="4"/>
      <c r="Q377" s="10"/>
      <c r="R377" s="7">
        <f t="shared" si="62"/>
        <v>0</v>
      </c>
      <c r="S377" s="7">
        <f t="shared" si="63"/>
        <v>0</v>
      </c>
      <c r="T377" s="7">
        <f t="shared" si="64"/>
        <v>0</v>
      </c>
    </row>
    <row r="378" spans="1:20" ht="12.75">
      <c r="A378" s="4">
        <v>13</v>
      </c>
      <c r="B378" s="8" t="str">
        <f>IF(Dane!B16="","",Dane!B16)</f>
        <v>Nazwisko Imię</v>
      </c>
      <c r="C378" s="11"/>
      <c r="D378" s="4"/>
      <c r="E378" s="10"/>
      <c r="F378" s="7"/>
      <c r="G378" s="4"/>
      <c r="H378" s="6"/>
      <c r="I378" s="11"/>
      <c r="J378" s="4"/>
      <c r="K378" s="10"/>
      <c r="L378" s="7"/>
      <c r="M378" s="4"/>
      <c r="N378" s="6"/>
      <c r="O378" s="11"/>
      <c r="P378" s="4"/>
      <c r="Q378" s="10"/>
      <c r="R378" s="7">
        <f t="shared" si="62"/>
        <v>0</v>
      </c>
      <c r="S378" s="7">
        <f t="shared" si="63"/>
        <v>0</v>
      </c>
      <c r="T378" s="7">
        <f t="shared" si="64"/>
        <v>0</v>
      </c>
    </row>
    <row r="379" spans="1:20" ht="12.75">
      <c r="A379" s="4">
        <v>14</v>
      </c>
      <c r="B379" s="8" t="str">
        <f>IF(Dane!B17="","",Dane!B17)</f>
        <v>Nazwisko Imię</v>
      </c>
      <c r="C379" s="11"/>
      <c r="D379" s="4"/>
      <c r="E379" s="10"/>
      <c r="F379" s="7"/>
      <c r="G379" s="4"/>
      <c r="H379" s="6"/>
      <c r="I379" s="11"/>
      <c r="J379" s="4"/>
      <c r="K379" s="10"/>
      <c r="L379" s="7"/>
      <c r="M379" s="4"/>
      <c r="N379" s="6"/>
      <c r="O379" s="11"/>
      <c r="P379" s="4"/>
      <c r="Q379" s="10"/>
      <c r="R379" s="7">
        <f t="shared" si="62"/>
        <v>0</v>
      </c>
      <c r="S379" s="7">
        <f t="shared" si="63"/>
        <v>0</v>
      </c>
      <c r="T379" s="7">
        <f t="shared" si="64"/>
        <v>0</v>
      </c>
    </row>
    <row r="380" spans="1:20" ht="12.75">
      <c r="A380" s="4">
        <v>15</v>
      </c>
      <c r="B380" s="8" t="str">
        <f>IF(Dane!B18="","",Dane!B18)</f>
        <v>Nazwisko Imię</v>
      </c>
      <c r="C380" s="11"/>
      <c r="D380" s="4"/>
      <c r="E380" s="10"/>
      <c r="F380" s="7"/>
      <c r="G380" s="4"/>
      <c r="H380" s="6"/>
      <c r="I380" s="11"/>
      <c r="J380" s="4"/>
      <c r="K380" s="10"/>
      <c r="L380" s="7"/>
      <c r="M380" s="4"/>
      <c r="N380" s="6"/>
      <c r="O380" s="11"/>
      <c r="P380" s="4"/>
      <c r="Q380" s="10"/>
      <c r="R380" s="7">
        <f t="shared" si="62"/>
        <v>0</v>
      </c>
      <c r="S380" s="7">
        <f t="shared" si="63"/>
        <v>0</v>
      </c>
      <c r="T380" s="7">
        <f t="shared" si="64"/>
        <v>0</v>
      </c>
    </row>
    <row r="381" spans="1:20" ht="12.75">
      <c r="A381" s="4">
        <v>16</v>
      </c>
      <c r="B381" s="8" t="str">
        <f>IF(Dane!B19="","",Dane!B19)</f>
        <v>Nazwisko Imię</v>
      </c>
      <c r="C381" s="11"/>
      <c r="D381" s="4"/>
      <c r="E381" s="10"/>
      <c r="F381" s="7"/>
      <c r="G381" s="4"/>
      <c r="H381" s="6"/>
      <c r="I381" s="11"/>
      <c r="J381" s="4"/>
      <c r="K381" s="10"/>
      <c r="L381" s="7"/>
      <c r="M381" s="4"/>
      <c r="N381" s="6"/>
      <c r="O381" s="11"/>
      <c r="P381" s="4"/>
      <c r="Q381" s="10"/>
      <c r="R381" s="7">
        <f t="shared" si="62"/>
        <v>0</v>
      </c>
      <c r="S381" s="7">
        <f t="shared" si="63"/>
        <v>0</v>
      </c>
      <c r="T381" s="7">
        <f t="shared" si="64"/>
        <v>0</v>
      </c>
    </row>
    <row r="382" spans="1:20" ht="12.75">
      <c r="A382" s="4">
        <v>17</v>
      </c>
      <c r="B382" s="8" t="str">
        <f>IF(Dane!B20="","",Dane!B20)</f>
        <v>Nazwisko Imię</v>
      </c>
      <c r="C382" s="11"/>
      <c r="D382" s="4"/>
      <c r="E382" s="10"/>
      <c r="F382" s="7"/>
      <c r="G382" s="4"/>
      <c r="H382" s="6"/>
      <c r="I382" s="11"/>
      <c r="J382" s="4"/>
      <c r="K382" s="10"/>
      <c r="L382" s="7"/>
      <c r="M382" s="4"/>
      <c r="N382" s="6"/>
      <c r="O382" s="11"/>
      <c r="P382" s="4"/>
      <c r="Q382" s="10"/>
      <c r="R382" s="7">
        <f t="shared" si="62"/>
        <v>0</v>
      </c>
      <c r="S382" s="7">
        <f t="shared" si="63"/>
        <v>0</v>
      </c>
      <c r="T382" s="7">
        <f t="shared" si="64"/>
        <v>0</v>
      </c>
    </row>
    <row r="383" spans="1:20" ht="12.75">
      <c r="A383" s="4">
        <v>18</v>
      </c>
      <c r="B383" s="8" t="str">
        <f>IF(Dane!B21="","",Dane!B21)</f>
        <v>Nazwisko Imię</v>
      </c>
      <c r="C383" s="11"/>
      <c r="D383" s="4"/>
      <c r="E383" s="10"/>
      <c r="F383" s="7"/>
      <c r="G383" s="4"/>
      <c r="H383" s="6"/>
      <c r="I383" s="11"/>
      <c r="J383" s="4"/>
      <c r="K383" s="10"/>
      <c r="L383" s="7"/>
      <c r="M383" s="4"/>
      <c r="N383" s="6"/>
      <c r="O383" s="11"/>
      <c r="P383" s="4"/>
      <c r="Q383" s="10"/>
      <c r="R383" s="7">
        <f t="shared" si="62"/>
        <v>0</v>
      </c>
      <c r="S383" s="7">
        <f t="shared" si="63"/>
        <v>0</v>
      </c>
      <c r="T383" s="7">
        <f t="shared" si="64"/>
        <v>0</v>
      </c>
    </row>
    <row r="384" spans="1:20" ht="12.75">
      <c r="A384" s="4">
        <v>19</v>
      </c>
      <c r="B384" s="8" t="str">
        <f>IF(Dane!B22="","",Dane!B22)</f>
        <v>Nazwisko Imię</v>
      </c>
      <c r="C384" s="11"/>
      <c r="D384" s="4"/>
      <c r="E384" s="10"/>
      <c r="F384" s="7"/>
      <c r="G384" s="4"/>
      <c r="H384" s="6"/>
      <c r="I384" s="11"/>
      <c r="J384" s="4"/>
      <c r="K384" s="10"/>
      <c r="L384" s="7"/>
      <c r="M384" s="4"/>
      <c r="N384" s="6"/>
      <c r="O384" s="11"/>
      <c r="P384" s="4"/>
      <c r="Q384" s="10"/>
      <c r="R384" s="7">
        <f t="shared" si="62"/>
        <v>0</v>
      </c>
      <c r="S384" s="7">
        <f t="shared" si="63"/>
        <v>0</v>
      </c>
      <c r="T384" s="7">
        <f t="shared" si="64"/>
        <v>0</v>
      </c>
    </row>
    <row r="385" spans="1:20" ht="12.75">
      <c r="A385" s="4">
        <v>20</v>
      </c>
      <c r="B385" s="8" t="str">
        <f>IF(Dane!B23="","",Dane!B23)</f>
        <v>Nazwisko Imię</v>
      </c>
      <c r="C385" s="11"/>
      <c r="D385" s="4"/>
      <c r="E385" s="10"/>
      <c r="F385" s="7"/>
      <c r="G385" s="4"/>
      <c r="H385" s="6"/>
      <c r="I385" s="11"/>
      <c r="J385" s="4"/>
      <c r="K385" s="10"/>
      <c r="L385" s="7"/>
      <c r="M385" s="4"/>
      <c r="N385" s="6"/>
      <c r="O385" s="11"/>
      <c r="P385" s="4"/>
      <c r="Q385" s="10"/>
      <c r="R385" s="7">
        <f t="shared" si="62"/>
        <v>0</v>
      </c>
      <c r="S385" s="7">
        <f t="shared" si="63"/>
        <v>0</v>
      </c>
      <c r="T385" s="7">
        <f t="shared" si="64"/>
        <v>0</v>
      </c>
    </row>
    <row r="386" spans="1:20" ht="12.75">
      <c r="A386" s="4">
        <v>21</v>
      </c>
      <c r="B386" s="8" t="str">
        <f>IF(Dane!B24="","",Dane!B24)</f>
        <v>Nazwisko Imię</v>
      </c>
      <c r="C386" s="11"/>
      <c r="D386" s="4"/>
      <c r="E386" s="10"/>
      <c r="F386" s="7"/>
      <c r="G386" s="4"/>
      <c r="H386" s="6"/>
      <c r="I386" s="11"/>
      <c r="J386" s="4"/>
      <c r="K386" s="10"/>
      <c r="L386" s="7"/>
      <c r="M386" s="4"/>
      <c r="N386" s="6"/>
      <c r="O386" s="11"/>
      <c r="P386" s="4"/>
      <c r="Q386" s="10"/>
      <c r="R386" s="7">
        <f t="shared" si="62"/>
        <v>0</v>
      </c>
      <c r="S386" s="7">
        <f t="shared" si="63"/>
        <v>0</v>
      </c>
      <c r="T386" s="7">
        <f t="shared" si="64"/>
        <v>0</v>
      </c>
    </row>
    <row r="387" spans="1:20" ht="12.75">
      <c r="A387" s="4">
        <v>22</v>
      </c>
      <c r="B387" s="8" t="str">
        <f>IF(Dane!B25="","",Dane!B25)</f>
        <v>Nazwisko Imię</v>
      </c>
      <c r="C387" s="11"/>
      <c r="D387" s="4"/>
      <c r="E387" s="10"/>
      <c r="F387" s="7"/>
      <c r="G387" s="4"/>
      <c r="H387" s="6"/>
      <c r="I387" s="11"/>
      <c r="J387" s="4"/>
      <c r="K387" s="10"/>
      <c r="L387" s="7"/>
      <c r="M387" s="4"/>
      <c r="N387" s="6"/>
      <c r="O387" s="11"/>
      <c r="P387" s="4"/>
      <c r="Q387" s="10"/>
      <c r="R387" s="7">
        <f aca="true" t="shared" si="65" ref="R387:R395">C387+F387+I387+L387+O387</f>
        <v>0</v>
      </c>
      <c r="S387" s="7">
        <f aca="true" t="shared" si="66" ref="S387:S395">D387+G387+J387+M387+P387</f>
        <v>0</v>
      </c>
      <c r="T387" s="7">
        <f aca="true" t="shared" si="67" ref="T387:T395">E387+H387+K387+N387+Q387</f>
        <v>0</v>
      </c>
    </row>
    <row r="388" spans="1:20" ht="12.75">
      <c r="A388" s="4">
        <v>23</v>
      </c>
      <c r="B388" s="8" t="str">
        <f>IF(Dane!B26="","",Dane!B26)</f>
        <v>Nazwisko Imię</v>
      </c>
      <c r="C388" s="11"/>
      <c r="D388" s="4"/>
      <c r="E388" s="10"/>
      <c r="F388" s="7"/>
      <c r="G388" s="4"/>
      <c r="H388" s="6"/>
      <c r="I388" s="11"/>
      <c r="J388" s="4"/>
      <c r="K388" s="10"/>
      <c r="L388" s="7"/>
      <c r="M388" s="4"/>
      <c r="N388" s="6"/>
      <c r="O388" s="11"/>
      <c r="P388" s="4"/>
      <c r="Q388" s="10"/>
      <c r="R388" s="7">
        <f t="shared" si="65"/>
        <v>0</v>
      </c>
      <c r="S388" s="7">
        <f t="shared" si="66"/>
        <v>0</v>
      </c>
      <c r="T388" s="7">
        <f t="shared" si="67"/>
        <v>0</v>
      </c>
    </row>
    <row r="389" spans="1:20" ht="12.75">
      <c r="A389" s="4">
        <v>24</v>
      </c>
      <c r="B389" s="8" t="str">
        <f>IF(Dane!B27="","",Dane!B27)</f>
        <v>Nazwisko Imię</v>
      </c>
      <c r="C389" s="11"/>
      <c r="D389" s="4"/>
      <c r="E389" s="10"/>
      <c r="F389" s="7"/>
      <c r="G389" s="4"/>
      <c r="H389" s="6"/>
      <c r="I389" s="11"/>
      <c r="J389" s="4"/>
      <c r="K389" s="10"/>
      <c r="L389" s="7"/>
      <c r="M389" s="4"/>
      <c r="N389" s="6"/>
      <c r="O389" s="11"/>
      <c r="P389" s="4"/>
      <c r="Q389" s="10"/>
      <c r="R389" s="7">
        <f t="shared" si="65"/>
        <v>0</v>
      </c>
      <c r="S389" s="7">
        <f t="shared" si="66"/>
        <v>0</v>
      </c>
      <c r="T389" s="7">
        <f t="shared" si="67"/>
        <v>0</v>
      </c>
    </row>
    <row r="390" spans="1:20" ht="12.75">
      <c r="A390" s="4">
        <v>25</v>
      </c>
      <c r="B390" s="8">
        <f>IF(Dane!B28="","",Dane!B28)</f>
      </c>
      <c r="C390" s="11"/>
      <c r="D390" s="4"/>
      <c r="E390" s="10"/>
      <c r="F390" s="7"/>
      <c r="G390" s="4"/>
      <c r="H390" s="6"/>
      <c r="I390" s="11"/>
      <c r="J390" s="4"/>
      <c r="K390" s="10"/>
      <c r="L390" s="7"/>
      <c r="M390" s="4"/>
      <c r="N390" s="6"/>
      <c r="O390" s="11"/>
      <c r="P390" s="4"/>
      <c r="Q390" s="10"/>
      <c r="R390" s="7">
        <f t="shared" si="65"/>
        <v>0</v>
      </c>
      <c r="S390" s="7">
        <f t="shared" si="66"/>
        <v>0</v>
      </c>
      <c r="T390" s="7">
        <f t="shared" si="67"/>
        <v>0</v>
      </c>
    </row>
    <row r="391" spans="1:20" ht="12.75">
      <c r="A391" s="4">
        <v>26</v>
      </c>
      <c r="B391" s="8">
        <f>IF(Dane!B29="","",Dane!B29)</f>
      </c>
      <c r="C391" s="11"/>
      <c r="D391" s="4"/>
      <c r="E391" s="10"/>
      <c r="F391" s="7"/>
      <c r="G391" s="4"/>
      <c r="H391" s="6"/>
      <c r="I391" s="11"/>
      <c r="J391" s="4"/>
      <c r="K391" s="10"/>
      <c r="L391" s="7"/>
      <c r="M391" s="4"/>
      <c r="N391" s="6"/>
      <c r="O391" s="11"/>
      <c r="P391" s="4"/>
      <c r="Q391" s="10"/>
      <c r="R391" s="7">
        <f t="shared" si="65"/>
        <v>0</v>
      </c>
      <c r="S391" s="7">
        <f t="shared" si="66"/>
        <v>0</v>
      </c>
      <c r="T391" s="7">
        <f t="shared" si="67"/>
        <v>0</v>
      </c>
    </row>
    <row r="392" spans="1:20" ht="12.75">
      <c r="A392" s="4">
        <v>27</v>
      </c>
      <c r="B392" s="8">
        <f>IF(Dane!B30="","",Dane!B30)</f>
      </c>
      <c r="C392" s="11"/>
      <c r="D392" s="4"/>
      <c r="E392" s="10"/>
      <c r="F392" s="7"/>
      <c r="G392" s="4"/>
      <c r="H392" s="6"/>
      <c r="I392" s="11"/>
      <c r="J392" s="4"/>
      <c r="K392" s="10"/>
      <c r="L392" s="7"/>
      <c r="M392" s="4"/>
      <c r="N392" s="6"/>
      <c r="O392" s="11"/>
      <c r="P392" s="4"/>
      <c r="Q392" s="10"/>
      <c r="R392" s="7">
        <f t="shared" si="65"/>
        <v>0</v>
      </c>
      <c r="S392" s="7">
        <f t="shared" si="66"/>
        <v>0</v>
      </c>
      <c r="T392" s="7">
        <f t="shared" si="67"/>
        <v>0</v>
      </c>
    </row>
    <row r="393" spans="1:20" ht="12.75">
      <c r="A393" s="4">
        <v>28</v>
      </c>
      <c r="B393" s="8">
        <f>IF(Dane!B31="","",Dane!B31)</f>
      </c>
      <c r="C393" s="11"/>
      <c r="D393" s="4"/>
      <c r="E393" s="10"/>
      <c r="F393" s="7"/>
      <c r="G393" s="4"/>
      <c r="H393" s="6"/>
      <c r="I393" s="11"/>
      <c r="J393" s="4"/>
      <c r="K393" s="10"/>
      <c r="L393" s="7"/>
      <c r="M393" s="4"/>
      <c r="N393" s="6"/>
      <c r="O393" s="11"/>
      <c r="P393" s="4"/>
      <c r="Q393" s="10"/>
      <c r="R393" s="7">
        <f t="shared" si="65"/>
        <v>0</v>
      </c>
      <c r="S393" s="7">
        <f t="shared" si="66"/>
        <v>0</v>
      </c>
      <c r="T393" s="7">
        <f t="shared" si="67"/>
        <v>0</v>
      </c>
    </row>
    <row r="394" spans="1:20" ht="12.75">
      <c r="A394" s="4">
        <v>29</v>
      </c>
      <c r="B394" s="8">
        <f>IF(Dane!B32="","",Dane!B32)</f>
      </c>
      <c r="C394" s="11"/>
      <c r="D394" s="4"/>
      <c r="E394" s="10"/>
      <c r="F394" s="7"/>
      <c r="G394" s="4"/>
      <c r="H394" s="6"/>
      <c r="I394" s="11"/>
      <c r="J394" s="4"/>
      <c r="K394" s="10"/>
      <c r="L394" s="7"/>
      <c r="M394" s="4"/>
      <c r="N394" s="6"/>
      <c r="O394" s="11"/>
      <c r="P394" s="4"/>
      <c r="Q394" s="10"/>
      <c r="R394" s="7">
        <f t="shared" si="65"/>
        <v>0</v>
      </c>
      <c r="S394" s="7">
        <f t="shared" si="66"/>
        <v>0</v>
      </c>
      <c r="T394" s="7">
        <f t="shared" si="67"/>
        <v>0</v>
      </c>
    </row>
    <row r="395" spans="1:20" ht="12.75">
      <c r="A395" s="4">
        <v>30</v>
      </c>
      <c r="B395" s="8">
        <f>IF(Dane!B33="","",Dane!B33)</f>
      </c>
      <c r="C395" s="11"/>
      <c r="D395" s="4"/>
      <c r="E395" s="10"/>
      <c r="F395" s="7"/>
      <c r="G395" s="4"/>
      <c r="H395" s="6"/>
      <c r="I395" s="11"/>
      <c r="J395" s="4"/>
      <c r="K395" s="10"/>
      <c r="L395" s="7"/>
      <c r="M395" s="4"/>
      <c r="N395" s="6"/>
      <c r="O395" s="11"/>
      <c r="P395" s="4"/>
      <c r="Q395" s="10"/>
      <c r="R395" s="7">
        <f t="shared" si="65"/>
        <v>0</v>
      </c>
      <c r="S395" s="7">
        <f t="shared" si="66"/>
        <v>0</v>
      </c>
      <c r="T395" s="7">
        <f t="shared" si="67"/>
        <v>0</v>
      </c>
    </row>
    <row r="396" spans="1:20" ht="12.75">
      <c r="A396" s="4">
        <v>31</v>
      </c>
      <c r="B396" s="8">
        <f>IF(Dane!B34="","",Dane!B34)</f>
      </c>
      <c r="C396" s="11"/>
      <c r="D396" s="4"/>
      <c r="E396" s="10"/>
      <c r="F396" s="7"/>
      <c r="G396" s="4"/>
      <c r="H396" s="6"/>
      <c r="I396" s="11"/>
      <c r="J396" s="4"/>
      <c r="K396" s="10"/>
      <c r="L396" s="7"/>
      <c r="M396" s="4"/>
      <c r="N396" s="6"/>
      <c r="O396" s="11"/>
      <c r="P396" s="4"/>
      <c r="Q396" s="10"/>
      <c r="R396" s="7">
        <f t="shared" si="62"/>
        <v>0</v>
      </c>
      <c r="S396" s="7">
        <f t="shared" si="63"/>
        <v>0</v>
      </c>
      <c r="T396" s="7">
        <f t="shared" si="64"/>
        <v>0</v>
      </c>
    </row>
    <row r="397" spans="1:20" ht="12.75">
      <c r="A397" s="4">
        <v>32</v>
      </c>
      <c r="B397" s="8">
        <f>IF(Dane!B35="","",Dane!B35)</f>
      </c>
      <c r="C397" s="11"/>
      <c r="D397" s="4"/>
      <c r="E397" s="10"/>
      <c r="F397" s="7"/>
      <c r="G397" s="4"/>
      <c r="H397" s="6"/>
      <c r="I397" s="11"/>
      <c r="J397" s="4"/>
      <c r="K397" s="10"/>
      <c r="L397" s="7"/>
      <c r="M397" s="4"/>
      <c r="N397" s="6"/>
      <c r="O397" s="11"/>
      <c r="P397" s="4"/>
      <c r="Q397" s="10"/>
      <c r="R397" s="7">
        <f t="shared" si="62"/>
        <v>0</v>
      </c>
      <c r="S397" s="7">
        <f t="shared" si="63"/>
        <v>0</v>
      </c>
      <c r="T397" s="7">
        <f t="shared" si="64"/>
        <v>0</v>
      </c>
    </row>
    <row r="398" spans="1:20" ht="12.75">
      <c r="A398" s="4">
        <v>33</v>
      </c>
      <c r="B398" s="8">
        <f>IF(Dane!B36="","",Dane!B36)</f>
      </c>
      <c r="C398" s="11"/>
      <c r="D398" s="4"/>
      <c r="E398" s="10"/>
      <c r="F398" s="7"/>
      <c r="G398" s="4"/>
      <c r="H398" s="6"/>
      <c r="I398" s="11"/>
      <c r="J398" s="4"/>
      <c r="K398" s="10"/>
      <c r="L398" s="7"/>
      <c r="M398" s="4"/>
      <c r="N398" s="6"/>
      <c r="O398" s="11"/>
      <c r="P398" s="4"/>
      <c r="Q398" s="10"/>
      <c r="R398" s="7">
        <f t="shared" si="62"/>
        <v>0</v>
      </c>
      <c r="S398" s="7">
        <f t="shared" si="63"/>
        <v>0</v>
      </c>
      <c r="T398" s="7">
        <f t="shared" si="64"/>
        <v>0</v>
      </c>
    </row>
    <row r="399" spans="1:20" ht="12.75">
      <c r="A399" s="4">
        <v>34</v>
      </c>
      <c r="B399" s="8">
        <f>IF(Dane!B37="","",Dane!B37)</f>
      </c>
      <c r="C399" s="11"/>
      <c r="D399" s="4"/>
      <c r="E399" s="10"/>
      <c r="F399" s="7"/>
      <c r="G399" s="4"/>
      <c r="H399" s="6"/>
      <c r="I399" s="11"/>
      <c r="J399" s="4"/>
      <c r="K399" s="10"/>
      <c r="L399" s="7"/>
      <c r="M399" s="4"/>
      <c r="N399" s="6"/>
      <c r="O399" s="11"/>
      <c r="P399" s="4"/>
      <c r="Q399" s="10"/>
      <c r="R399" s="7">
        <f aca="true" t="shared" si="68" ref="R399:T404">C399+F399+I399+L399+O399</f>
        <v>0</v>
      </c>
      <c r="S399" s="7">
        <f t="shared" si="68"/>
        <v>0</v>
      </c>
      <c r="T399" s="7">
        <f t="shared" si="68"/>
        <v>0</v>
      </c>
    </row>
    <row r="400" spans="1:20" ht="12.75">
      <c r="A400" s="4">
        <v>34</v>
      </c>
      <c r="B400" s="8">
        <f>IF(Dane!B38="","",Dane!B38)</f>
      </c>
      <c r="C400" s="11"/>
      <c r="D400" s="4"/>
      <c r="E400" s="10"/>
      <c r="F400" s="7"/>
      <c r="G400" s="4"/>
      <c r="H400" s="6"/>
      <c r="I400" s="11"/>
      <c r="J400" s="4"/>
      <c r="K400" s="10"/>
      <c r="L400" s="7"/>
      <c r="M400" s="4"/>
      <c r="N400" s="6"/>
      <c r="O400" s="11"/>
      <c r="P400" s="4"/>
      <c r="Q400" s="10"/>
      <c r="R400" s="7">
        <f t="shared" si="68"/>
        <v>0</v>
      </c>
      <c r="S400" s="7">
        <f t="shared" si="68"/>
        <v>0</v>
      </c>
      <c r="T400" s="7">
        <f t="shared" si="68"/>
        <v>0</v>
      </c>
    </row>
    <row r="401" spans="1:20" ht="12.75">
      <c r="A401" s="4">
        <v>34</v>
      </c>
      <c r="B401" s="8">
        <f>IF(Dane!B39="","",Dane!B39)</f>
      </c>
      <c r="C401" s="11"/>
      <c r="D401" s="4"/>
      <c r="E401" s="10"/>
      <c r="F401" s="7"/>
      <c r="G401" s="4"/>
      <c r="H401" s="6"/>
      <c r="I401" s="11"/>
      <c r="J401" s="4"/>
      <c r="K401" s="10"/>
      <c r="L401" s="7"/>
      <c r="M401" s="4"/>
      <c r="N401" s="6"/>
      <c r="O401" s="11"/>
      <c r="P401" s="4"/>
      <c r="Q401" s="10"/>
      <c r="R401" s="7">
        <f t="shared" si="68"/>
        <v>0</v>
      </c>
      <c r="S401" s="7">
        <f t="shared" si="68"/>
        <v>0</v>
      </c>
      <c r="T401" s="7">
        <f t="shared" si="68"/>
        <v>0</v>
      </c>
    </row>
    <row r="402" spans="1:20" ht="12.75">
      <c r="A402" s="4">
        <v>34</v>
      </c>
      <c r="B402" s="8">
        <f>IF(Dane!B40="","",Dane!B40)</f>
      </c>
      <c r="C402" s="11"/>
      <c r="D402" s="4"/>
      <c r="E402" s="10"/>
      <c r="F402" s="7"/>
      <c r="G402" s="4"/>
      <c r="H402" s="6"/>
      <c r="I402" s="11"/>
      <c r="J402" s="4"/>
      <c r="K402" s="10"/>
      <c r="L402" s="7"/>
      <c r="M402" s="4"/>
      <c r="N402" s="6"/>
      <c r="O402" s="11"/>
      <c r="P402" s="4"/>
      <c r="Q402" s="10"/>
      <c r="R402" s="7">
        <f t="shared" si="68"/>
        <v>0</v>
      </c>
      <c r="S402" s="7">
        <f t="shared" si="68"/>
        <v>0</v>
      </c>
      <c r="T402" s="7">
        <f t="shared" si="68"/>
        <v>0</v>
      </c>
    </row>
    <row r="403" spans="1:20" ht="12.75">
      <c r="A403" s="4">
        <v>34</v>
      </c>
      <c r="B403" s="8">
        <f>IF(Dane!B41="","",Dane!B41)</f>
      </c>
      <c r="C403" s="11"/>
      <c r="D403" s="4"/>
      <c r="E403" s="10"/>
      <c r="F403" s="7"/>
      <c r="G403" s="4"/>
      <c r="H403" s="6"/>
      <c r="I403" s="11"/>
      <c r="J403" s="4"/>
      <c r="K403" s="10"/>
      <c r="L403" s="7"/>
      <c r="M403" s="4"/>
      <c r="N403" s="6"/>
      <c r="O403" s="11"/>
      <c r="P403" s="4"/>
      <c r="Q403" s="10"/>
      <c r="R403" s="7">
        <f t="shared" si="68"/>
        <v>0</v>
      </c>
      <c r="S403" s="7">
        <f t="shared" si="68"/>
        <v>0</v>
      </c>
      <c r="T403" s="7">
        <f t="shared" si="68"/>
        <v>0</v>
      </c>
    </row>
    <row r="404" spans="1:20" ht="12.75">
      <c r="A404" s="5"/>
      <c r="B404" s="6" t="s">
        <v>10</v>
      </c>
      <c r="C404" s="11">
        <f aca="true" t="shared" si="69" ref="C404:Q404">SUM(C366:C402)</f>
        <v>0</v>
      </c>
      <c r="D404" s="4">
        <f t="shared" si="69"/>
        <v>0</v>
      </c>
      <c r="E404" s="10">
        <f t="shared" si="69"/>
        <v>0</v>
      </c>
      <c r="F404" s="7">
        <f t="shared" si="69"/>
        <v>0</v>
      </c>
      <c r="G404" s="4">
        <f t="shared" si="69"/>
        <v>0</v>
      </c>
      <c r="H404" s="6">
        <f t="shared" si="69"/>
        <v>0</v>
      </c>
      <c r="I404" s="11">
        <f t="shared" si="69"/>
        <v>0</v>
      </c>
      <c r="J404" s="4">
        <f t="shared" si="69"/>
        <v>0</v>
      </c>
      <c r="K404" s="10">
        <f t="shared" si="69"/>
        <v>0</v>
      </c>
      <c r="L404" s="11">
        <f t="shared" si="69"/>
        <v>0</v>
      </c>
      <c r="M404" s="4">
        <f t="shared" si="69"/>
        <v>0</v>
      </c>
      <c r="N404" s="6">
        <f t="shared" si="69"/>
        <v>0</v>
      </c>
      <c r="O404" s="11">
        <f t="shared" si="69"/>
        <v>0</v>
      </c>
      <c r="P404" s="4">
        <f t="shared" si="69"/>
        <v>0</v>
      </c>
      <c r="Q404" s="10">
        <f t="shared" si="69"/>
        <v>0</v>
      </c>
      <c r="R404" s="7">
        <f t="shared" si="68"/>
        <v>0</v>
      </c>
      <c r="S404" s="4">
        <f t="shared" si="68"/>
        <v>0</v>
      </c>
      <c r="T404" s="4">
        <f t="shared" si="68"/>
        <v>0</v>
      </c>
    </row>
    <row r="405" ht="12.75"/>
    <row r="406" ht="12.75"/>
    <row r="407" spans="2:20" ht="12.75">
      <c r="B407" s="1" t="s">
        <v>56</v>
      </c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>
        <f>SUM(C407:Q407)</f>
        <v>0</v>
      </c>
      <c r="S407" s="210"/>
      <c r="T407" s="210"/>
    </row>
    <row r="408" spans="2:20" ht="12.75">
      <c r="B408" s="1" t="s">
        <v>55</v>
      </c>
      <c r="C408" s="218"/>
      <c r="D408" s="218"/>
      <c r="E408" s="218"/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>
        <f>SUM(C408:Q408)</f>
        <v>0</v>
      </c>
      <c r="S408" s="218"/>
      <c r="T408" s="218"/>
    </row>
    <row r="409" spans="1:20" ht="12.75">
      <c r="A409" s="216" t="s">
        <v>0</v>
      </c>
      <c r="B409" s="217" t="s">
        <v>1</v>
      </c>
      <c r="C409" s="211">
        <v>1</v>
      </c>
      <c r="D409" s="212"/>
      <c r="E409" s="213"/>
      <c r="F409" s="214">
        <v>2</v>
      </c>
      <c r="G409" s="212"/>
      <c r="H409" s="215"/>
      <c r="I409" s="211">
        <v>3</v>
      </c>
      <c r="J409" s="212"/>
      <c r="K409" s="213"/>
      <c r="L409" s="214">
        <v>4</v>
      </c>
      <c r="M409" s="212"/>
      <c r="N409" s="215"/>
      <c r="O409" s="211">
        <v>5</v>
      </c>
      <c r="P409" s="212"/>
      <c r="Q409" s="213"/>
      <c r="R409" s="211" t="s">
        <v>26</v>
      </c>
      <c r="S409" s="212"/>
      <c r="T409" s="212"/>
    </row>
    <row r="410" spans="1:20" ht="12.75">
      <c r="A410" s="216"/>
      <c r="B410" s="217"/>
      <c r="C410" s="11" t="s">
        <v>7</v>
      </c>
      <c r="D410" s="4" t="s">
        <v>8</v>
      </c>
      <c r="E410" s="10" t="s">
        <v>9</v>
      </c>
      <c r="F410" s="7" t="s">
        <v>7</v>
      </c>
      <c r="G410" s="4" t="s">
        <v>8</v>
      </c>
      <c r="H410" s="6" t="s">
        <v>9</v>
      </c>
      <c r="I410" s="11" t="s">
        <v>7</v>
      </c>
      <c r="J410" s="4" t="s">
        <v>8</v>
      </c>
      <c r="K410" s="10" t="s">
        <v>9</v>
      </c>
      <c r="L410" s="7" t="s">
        <v>7</v>
      </c>
      <c r="M410" s="4" t="s">
        <v>8</v>
      </c>
      <c r="N410" s="6" t="s">
        <v>9</v>
      </c>
      <c r="O410" s="11" t="s">
        <v>7</v>
      </c>
      <c r="P410" s="4" t="s">
        <v>8</v>
      </c>
      <c r="Q410" s="10" t="s">
        <v>9</v>
      </c>
      <c r="R410" s="7" t="s">
        <v>7</v>
      </c>
      <c r="S410" s="4" t="s">
        <v>8</v>
      </c>
      <c r="T410" s="4" t="s">
        <v>9</v>
      </c>
    </row>
    <row r="411" spans="1:20" ht="12.75">
      <c r="A411" s="4">
        <v>1</v>
      </c>
      <c r="B411" s="8" t="str">
        <f>IF(Dane!B4="","",Dane!B4)</f>
        <v>Nazwisko Imię</v>
      </c>
      <c r="C411" s="11"/>
      <c r="D411" s="4"/>
      <c r="E411" s="10"/>
      <c r="F411" s="7"/>
      <c r="G411" s="4"/>
      <c r="H411" s="6"/>
      <c r="I411" s="11"/>
      <c r="J411" s="4"/>
      <c r="K411" s="10"/>
      <c r="L411" s="7"/>
      <c r="M411" s="4"/>
      <c r="N411" s="6"/>
      <c r="O411" s="11"/>
      <c r="P411" s="4"/>
      <c r="Q411" s="10"/>
      <c r="R411" s="7">
        <f>C411+F411+I411+L411+O411</f>
        <v>0</v>
      </c>
      <c r="S411" s="7">
        <f>D411+G411+J411+M411+P411</f>
        <v>0</v>
      </c>
      <c r="T411" s="7">
        <f>E411+H411+K411+N411+Q411</f>
        <v>0</v>
      </c>
    </row>
    <row r="412" spans="1:20" ht="12.75">
      <c r="A412" s="4">
        <v>2</v>
      </c>
      <c r="B412" s="8" t="str">
        <f>IF(Dane!B5="","",Dane!B5)</f>
        <v>Nazwisko Imię</v>
      </c>
      <c r="C412" s="11"/>
      <c r="D412" s="4"/>
      <c r="E412" s="10"/>
      <c r="F412" s="7"/>
      <c r="G412" s="4"/>
      <c r="H412" s="6"/>
      <c r="I412" s="11"/>
      <c r="J412" s="4"/>
      <c r="K412" s="10"/>
      <c r="L412" s="7"/>
      <c r="M412" s="4"/>
      <c r="N412" s="6"/>
      <c r="O412" s="11"/>
      <c r="P412" s="4"/>
      <c r="Q412" s="10"/>
      <c r="R412" s="7">
        <f aca="true" t="shared" si="70" ref="R412:R443">C412+F412+I412+L412+O412</f>
        <v>0</v>
      </c>
      <c r="S412" s="7">
        <f aca="true" t="shared" si="71" ref="S412:S443">D412+G412+J412+M412+P412</f>
        <v>0</v>
      </c>
      <c r="T412" s="7">
        <f aca="true" t="shared" si="72" ref="T412:T443">E412+H412+K412+N412+Q412</f>
        <v>0</v>
      </c>
    </row>
    <row r="413" spans="1:20" ht="12.75">
      <c r="A413" s="4">
        <v>3</v>
      </c>
      <c r="B413" s="8" t="str">
        <f>IF(Dane!B6="","",Dane!B6)</f>
        <v>Nazwisko Imię</v>
      </c>
      <c r="C413" s="11"/>
      <c r="D413" s="4"/>
      <c r="E413" s="10"/>
      <c r="F413" s="7"/>
      <c r="G413" s="4"/>
      <c r="H413" s="6"/>
      <c r="I413" s="11"/>
      <c r="J413" s="4"/>
      <c r="K413" s="10"/>
      <c r="L413" s="7"/>
      <c r="M413" s="4"/>
      <c r="N413" s="6"/>
      <c r="O413" s="11"/>
      <c r="P413" s="4"/>
      <c r="Q413" s="10"/>
      <c r="R413" s="7">
        <f t="shared" si="70"/>
        <v>0</v>
      </c>
      <c r="S413" s="7">
        <f t="shared" si="71"/>
        <v>0</v>
      </c>
      <c r="T413" s="7">
        <f t="shared" si="72"/>
        <v>0</v>
      </c>
    </row>
    <row r="414" spans="1:20" ht="12.75">
      <c r="A414" s="4">
        <v>4</v>
      </c>
      <c r="B414" s="8" t="str">
        <f>IF(Dane!B7="","",Dane!B7)</f>
        <v>Nazwisko Imię</v>
      </c>
      <c r="C414" s="11"/>
      <c r="D414" s="4"/>
      <c r="E414" s="10"/>
      <c r="F414" s="7"/>
      <c r="G414" s="4"/>
      <c r="H414" s="6"/>
      <c r="I414" s="11"/>
      <c r="J414" s="4"/>
      <c r="K414" s="10"/>
      <c r="L414" s="7"/>
      <c r="M414" s="4"/>
      <c r="N414" s="6"/>
      <c r="O414" s="11"/>
      <c r="P414" s="4"/>
      <c r="Q414" s="10"/>
      <c r="R414" s="7">
        <f t="shared" si="70"/>
        <v>0</v>
      </c>
      <c r="S414" s="7">
        <f t="shared" si="71"/>
        <v>0</v>
      </c>
      <c r="T414" s="7">
        <f t="shared" si="72"/>
        <v>0</v>
      </c>
    </row>
    <row r="415" spans="1:20" ht="12.75">
      <c r="A415" s="4">
        <v>5</v>
      </c>
      <c r="B415" s="8" t="str">
        <f>IF(Dane!B8="","",Dane!B8)</f>
        <v>Nazwisko Imię</v>
      </c>
      <c r="C415" s="11"/>
      <c r="D415" s="4"/>
      <c r="E415" s="10"/>
      <c r="F415" s="7"/>
      <c r="G415" s="4"/>
      <c r="H415" s="6"/>
      <c r="I415" s="11"/>
      <c r="J415" s="4"/>
      <c r="K415" s="10"/>
      <c r="L415" s="7"/>
      <c r="M415" s="4"/>
      <c r="N415" s="6"/>
      <c r="O415" s="11"/>
      <c r="P415" s="4"/>
      <c r="Q415" s="10"/>
      <c r="R415" s="7">
        <f t="shared" si="70"/>
        <v>0</v>
      </c>
      <c r="S415" s="7">
        <f t="shared" si="71"/>
        <v>0</v>
      </c>
      <c r="T415" s="7">
        <f t="shared" si="72"/>
        <v>0</v>
      </c>
    </row>
    <row r="416" spans="1:20" ht="12.75">
      <c r="A416" s="4">
        <v>6</v>
      </c>
      <c r="B416" s="8" t="str">
        <f>IF(Dane!B9="","",Dane!B9)</f>
        <v>Nazwisko Imię</v>
      </c>
      <c r="C416" s="11"/>
      <c r="D416" s="4"/>
      <c r="E416" s="10"/>
      <c r="F416" s="7"/>
      <c r="G416" s="4"/>
      <c r="H416" s="6"/>
      <c r="I416" s="11"/>
      <c r="J416" s="4"/>
      <c r="K416" s="10"/>
      <c r="L416" s="7"/>
      <c r="M416" s="4"/>
      <c r="N416" s="6"/>
      <c r="O416" s="11"/>
      <c r="P416" s="4"/>
      <c r="Q416" s="10"/>
      <c r="R416" s="7">
        <f t="shared" si="70"/>
        <v>0</v>
      </c>
      <c r="S416" s="7">
        <f t="shared" si="71"/>
        <v>0</v>
      </c>
      <c r="T416" s="7">
        <f t="shared" si="72"/>
        <v>0</v>
      </c>
    </row>
    <row r="417" spans="1:20" ht="12.75">
      <c r="A417" s="4">
        <v>7</v>
      </c>
      <c r="B417" s="8" t="str">
        <f>IF(Dane!B10="","",Dane!B10)</f>
        <v>Nazwisko Imię</v>
      </c>
      <c r="C417" s="11"/>
      <c r="D417" s="4"/>
      <c r="E417" s="10"/>
      <c r="F417" s="7"/>
      <c r="G417" s="4"/>
      <c r="H417" s="6"/>
      <c r="I417" s="11"/>
      <c r="J417" s="4"/>
      <c r="K417" s="10"/>
      <c r="L417" s="7"/>
      <c r="M417" s="4"/>
      <c r="N417" s="6"/>
      <c r="O417" s="11"/>
      <c r="P417" s="4"/>
      <c r="Q417" s="10"/>
      <c r="R417" s="7">
        <f t="shared" si="70"/>
        <v>0</v>
      </c>
      <c r="S417" s="7">
        <f t="shared" si="71"/>
        <v>0</v>
      </c>
      <c r="T417" s="7">
        <f t="shared" si="72"/>
        <v>0</v>
      </c>
    </row>
    <row r="418" spans="1:20" ht="12.75">
      <c r="A418" s="4">
        <v>8</v>
      </c>
      <c r="B418" s="8" t="str">
        <f>IF(Dane!B11="","",Dane!B11)</f>
        <v>Nazwisko Imię</v>
      </c>
      <c r="C418" s="11"/>
      <c r="D418" s="4"/>
      <c r="E418" s="10"/>
      <c r="F418" s="7"/>
      <c r="G418" s="4"/>
      <c r="H418" s="6"/>
      <c r="I418" s="11"/>
      <c r="J418" s="4"/>
      <c r="K418" s="10"/>
      <c r="L418" s="7"/>
      <c r="M418" s="4"/>
      <c r="N418" s="6"/>
      <c r="O418" s="11"/>
      <c r="P418" s="4"/>
      <c r="Q418" s="10"/>
      <c r="R418" s="7">
        <f t="shared" si="70"/>
        <v>0</v>
      </c>
      <c r="S418" s="7">
        <f t="shared" si="71"/>
        <v>0</v>
      </c>
      <c r="T418" s="7">
        <f t="shared" si="72"/>
        <v>0</v>
      </c>
    </row>
    <row r="419" spans="1:20" ht="12.75">
      <c r="A419" s="4">
        <v>9</v>
      </c>
      <c r="B419" s="8" t="str">
        <f>IF(Dane!B12="","",Dane!B12)</f>
        <v>Nazwisko Imię</v>
      </c>
      <c r="C419" s="11"/>
      <c r="D419" s="4"/>
      <c r="E419" s="10"/>
      <c r="F419" s="7"/>
      <c r="G419" s="4"/>
      <c r="H419" s="6"/>
      <c r="I419" s="11"/>
      <c r="J419" s="4"/>
      <c r="K419" s="10"/>
      <c r="L419" s="7"/>
      <c r="M419" s="4"/>
      <c r="N419" s="6"/>
      <c r="O419" s="11"/>
      <c r="P419" s="4"/>
      <c r="Q419" s="10"/>
      <c r="R419" s="7">
        <f t="shared" si="70"/>
        <v>0</v>
      </c>
      <c r="S419" s="7">
        <f t="shared" si="71"/>
        <v>0</v>
      </c>
      <c r="T419" s="7">
        <f t="shared" si="72"/>
        <v>0</v>
      </c>
    </row>
    <row r="420" spans="1:20" ht="12.75">
      <c r="A420" s="4">
        <v>10</v>
      </c>
      <c r="B420" s="8" t="str">
        <f>IF(Dane!B13="","",Dane!B13)</f>
        <v>Nazwisko Imię</v>
      </c>
      <c r="C420" s="11"/>
      <c r="D420" s="4"/>
      <c r="E420" s="10"/>
      <c r="F420" s="7"/>
      <c r="G420" s="4"/>
      <c r="H420" s="6"/>
      <c r="I420" s="11"/>
      <c r="J420" s="4"/>
      <c r="K420" s="10"/>
      <c r="L420" s="7"/>
      <c r="M420" s="4"/>
      <c r="N420" s="6"/>
      <c r="O420" s="11"/>
      <c r="P420" s="4"/>
      <c r="Q420" s="10"/>
      <c r="R420" s="7">
        <f t="shared" si="70"/>
        <v>0</v>
      </c>
      <c r="S420" s="7">
        <f t="shared" si="71"/>
        <v>0</v>
      </c>
      <c r="T420" s="7">
        <f t="shared" si="72"/>
        <v>0</v>
      </c>
    </row>
    <row r="421" spans="1:20" ht="12.75">
      <c r="A421" s="4">
        <v>11</v>
      </c>
      <c r="B421" s="8" t="str">
        <f>IF(Dane!B14="","",Dane!B14)</f>
        <v>Nazwisko Imię</v>
      </c>
      <c r="C421" s="11"/>
      <c r="D421" s="4"/>
      <c r="E421" s="10"/>
      <c r="F421" s="7"/>
      <c r="G421" s="4"/>
      <c r="H421" s="6"/>
      <c r="I421" s="11"/>
      <c r="J421" s="4"/>
      <c r="K421" s="10"/>
      <c r="L421" s="7"/>
      <c r="M421" s="4"/>
      <c r="N421" s="6"/>
      <c r="O421" s="11"/>
      <c r="P421" s="4"/>
      <c r="Q421" s="10"/>
      <c r="R421" s="7">
        <f t="shared" si="70"/>
        <v>0</v>
      </c>
      <c r="S421" s="7">
        <f t="shared" si="71"/>
        <v>0</v>
      </c>
      <c r="T421" s="7">
        <f t="shared" si="72"/>
        <v>0</v>
      </c>
    </row>
    <row r="422" spans="1:20" ht="12.75">
      <c r="A422" s="4">
        <v>12</v>
      </c>
      <c r="B422" s="8" t="str">
        <f>IF(Dane!B15="","",Dane!B15)</f>
        <v>Nazwisko Imię</v>
      </c>
      <c r="C422" s="11"/>
      <c r="D422" s="4"/>
      <c r="E422" s="10"/>
      <c r="F422" s="7"/>
      <c r="G422" s="4"/>
      <c r="H422" s="6"/>
      <c r="I422" s="11"/>
      <c r="J422" s="4"/>
      <c r="K422" s="10"/>
      <c r="L422" s="7"/>
      <c r="M422" s="4"/>
      <c r="N422" s="6"/>
      <c r="O422" s="11"/>
      <c r="P422" s="4"/>
      <c r="Q422" s="10"/>
      <c r="R422" s="7">
        <f t="shared" si="70"/>
        <v>0</v>
      </c>
      <c r="S422" s="7">
        <f t="shared" si="71"/>
        <v>0</v>
      </c>
      <c r="T422" s="7">
        <f t="shared" si="72"/>
        <v>0</v>
      </c>
    </row>
    <row r="423" spans="1:20" ht="12.75">
      <c r="A423" s="4">
        <v>13</v>
      </c>
      <c r="B423" s="8" t="str">
        <f>IF(Dane!B16="","",Dane!B16)</f>
        <v>Nazwisko Imię</v>
      </c>
      <c r="C423" s="11"/>
      <c r="D423" s="4"/>
      <c r="E423" s="10"/>
      <c r="F423" s="7"/>
      <c r="G423" s="4"/>
      <c r="H423" s="6"/>
      <c r="I423" s="11"/>
      <c r="J423" s="4"/>
      <c r="K423" s="10"/>
      <c r="L423" s="7"/>
      <c r="M423" s="4"/>
      <c r="N423" s="6"/>
      <c r="O423" s="11"/>
      <c r="P423" s="4"/>
      <c r="Q423" s="10"/>
      <c r="R423" s="7">
        <f t="shared" si="70"/>
        <v>0</v>
      </c>
      <c r="S423" s="7">
        <f t="shared" si="71"/>
        <v>0</v>
      </c>
      <c r="T423" s="7">
        <f t="shared" si="72"/>
        <v>0</v>
      </c>
    </row>
    <row r="424" spans="1:20" ht="12.75">
      <c r="A424" s="4">
        <v>14</v>
      </c>
      <c r="B424" s="8" t="str">
        <f>IF(Dane!B17="","",Dane!B17)</f>
        <v>Nazwisko Imię</v>
      </c>
      <c r="C424" s="11"/>
      <c r="D424" s="4"/>
      <c r="E424" s="10"/>
      <c r="F424" s="7"/>
      <c r="G424" s="4"/>
      <c r="H424" s="6"/>
      <c r="I424" s="11"/>
      <c r="J424" s="4"/>
      <c r="K424" s="10"/>
      <c r="L424" s="7"/>
      <c r="M424" s="4"/>
      <c r="N424" s="6"/>
      <c r="O424" s="11"/>
      <c r="P424" s="4"/>
      <c r="Q424" s="10"/>
      <c r="R424" s="7">
        <f t="shared" si="70"/>
        <v>0</v>
      </c>
      <c r="S424" s="7">
        <f t="shared" si="71"/>
        <v>0</v>
      </c>
      <c r="T424" s="7">
        <f t="shared" si="72"/>
        <v>0</v>
      </c>
    </row>
    <row r="425" spans="1:20" ht="12.75">
      <c r="A425" s="4">
        <v>15</v>
      </c>
      <c r="B425" s="8" t="str">
        <f>IF(Dane!B18="","",Dane!B18)</f>
        <v>Nazwisko Imię</v>
      </c>
      <c r="C425" s="11"/>
      <c r="D425" s="4"/>
      <c r="E425" s="10"/>
      <c r="F425" s="7"/>
      <c r="G425" s="4"/>
      <c r="H425" s="6"/>
      <c r="I425" s="11"/>
      <c r="J425" s="4"/>
      <c r="K425" s="10"/>
      <c r="L425" s="7"/>
      <c r="M425" s="4"/>
      <c r="N425" s="6"/>
      <c r="O425" s="11"/>
      <c r="P425" s="4"/>
      <c r="Q425" s="10"/>
      <c r="R425" s="7">
        <f t="shared" si="70"/>
        <v>0</v>
      </c>
      <c r="S425" s="7">
        <f t="shared" si="71"/>
        <v>0</v>
      </c>
      <c r="T425" s="7">
        <f t="shared" si="72"/>
        <v>0</v>
      </c>
    </row>
    <row r="426" spans="1:20" ht="12.75">
      <c r="A426" s="4">
        <v>16</v>
      </c>
      <c r="B426" s="8" t="str">
        <f>IF(Dane!B19="","",Dane!B19)</f>
        <v>Nazwisko Imię</v>
      </c>
      <c r="C426" s="11"/>
      <c r="D426" s="4"/>
      <c r="E426" s="10"/>
      <c r="F426" s="7"/>
      <c r="G426" s="4"/>
      <c r="H426" s="6"/>
      <c r="I426" s="11"/>
      <c r="J426" s="4"/>
      <c r="K426" s="10"/>
      <c r="L426" s="7"/>
      <c r="M426" s="4"/>
      <c r="N426" s="6"/>
      <c r="O426" s="11"/>
      <c r="P426" s="4"/>
      <c r="Q426" s="10"/>
      <c r="R426" s="7">
        <f t="shared" si="70"/>
        <v>0</v>
      </c>
      <c r="S426" s="7">
        <f t="shared" si="71"/>
        <v>0</v>
      </c>
      <c r="T426" s="7">
        <f t="shared" si="72"/>
        <v>0</v>
      </c>
    </row>
    <row r="427" spans="1:20" ht="12.75">
      <c r="A427" s="4">
        <v>17</v>
      </c>
      <c r="B427" s="8" t="str">
        <f>IF(Dane!B20="","",Dane!B20)</f>
        <v>Nazwisko Imię</v>
      </c>
      <c r="C427" s="11"/>
      <c r="D427" s="4"/>
      <c r="E427" s="10"/>
      <c r="F427" s="7"/>
      <c r="G427" s="4"/>
      <c r="H427" s="6"/>
      <c r="I427" s="11"/>
      <c r="J427" s="4"/>
      <c r="K427" s="10"/>
      <c r="L427" s="7"/>
      <c r="M427" s="4"/>
      <c r="N427" s="6"/>
      <c r="O427" s="11"/>
      <c r="P427" s="4"/>
      <c r="Q427" s="10"/>
      <c r="R427" s="7">
        <f t="shared" si="70"/>
        <v>0</v>
      </c>
      <c r="S427" s="7">
        <f t="shared" si="71"/>
        <v>0</v>
      </c>
      <c r="T427" s="7">
        <f t="shared" si="72"/>
        <v>0</v>
      </c>
    </row>
    <row r="428" spans="1:20" ht="12.75">
      <c r="A428" s="4">
        <v>18</v>
      </c>
      <c r="B428" s="8" t="str">
        <f>IF(Dane!B21="","",Dane!B21)</f>
        <v>Nazwisko Imię</v>
      </c>
      <c r="C428" s="11"/>
      <c r="D428" s="4"/>
      <c r="E428" s="10"/>
      <c r="F428" s="7"/>
      <c r="G428" s="4"/>
      <c r="H428" s="6"/>
      <c r="I428" s="11"/>
      <c r="J428" s="4"/>
      <c r="K428" s="10"/>
      <c r="L428" s="7"/>
      <c r="M428" s="4"/>
      <c r="N428" s="6"/>
      <c r="O428" s="11"/>
      <c r="P428" s="4"/>
      <c r="Q428" s="10"/>
      <c r="R428" s="7">
        <f t="shared" si="70"/>
        <v>0</v>
      </c>
      <c r="S428" s="7">
        <f t="shared" si="71"/>
        <v>0</v>
      </c>
      <c r="T428" s="7">
        <f t="shared" si="72"/>
        <v>0</v>
      </c>
    </row>
    <row r="429" spans="1:20" ht="12.75">
      <c r="A429" s="4">
        <v>19</v>
      </c>
      <c r="B429" s="8" t="str">
        <f>IF(Dane!B22="","",Dane!B22)</f>
        <v>Nazwisko Imię</v>
      </c>
      <c r="C429" s="11"/>
      <c r="D429" s="4"/>
      <c r="E429" s="10"/>
      <c r="F429" s="7"/>
      <c r="G429" s="4"/>
      <c r="H429" s="6"/>
      <c r="I429" s="11"/>
      <c r="J429" s="4"/>
      <c r="K429" s="10"/>
      <c r="L429" s="7"/>
      <c r="M429" s="4"/>
      <c r="N429" s="6"/>
      <c r="O429" s="11"/>
      <c r="P429" s="4"/>
      <c r="Q429" s="10"/>
      <c r="R429" s="7">
        <f t="shared" si="70"/>
        <v>0</v>
      </c>
      <c r="S429" s="7">
        <f t="shared" si="71"/>
        <v>0</v>
      </c>
      <c r="T429" s="7">
        <f t="shared" si="72"/>
        <v>0</v>
      </c>
    </row>
    <row r="430" spans="1:20" ht="12.75">
      <c r="A430" s="4">
        <v>20</v>
      </c>
      <c r="B430" s="8" t="str">
        <f>IF(Dane!B23="","",Dane!B23)</f>
        <v>Nazwisko Imię</v>
      </c>
      <c r="C430" s="11"/>
      <c r="D430" s="4"/>
      <c r="E430" s="10"/>
      <c r="F430" s="7"/>
      <c r="G430" s="4"/>
      <c r="H430" s="6"/>
      <c r="I430" s="11"/>
      <c r="J430" s="4"/>
      <c r="K430" s="10"/>
      <c r="L430" s="7"/>
      <c r="M430" s="4"/>
      <c r="N430" s="6"/>
      <c r="O430" s="11"/>
      <c r="P430" s="4"/>
      <c r="Q430" s="10"/>
      <c r="R430" s="7">
        <f t="shared" si="70"/>
        <v>0</v>
      </c>
      <c r="S430" s="7">
        <f t="shared" si="71"/>
        <v>0</v>
      </c>
      <c r="T430" s="7">
        <f t="shared" si="72"/>
        <v>0</v>
      </c>
    </row>
    <row r="431" spans="1:20" ht="12.75">
      <c r="A431" s="4">
        <v>21</v>
      </c>
      <c r="B431" s="8" t="str">
        <f>IF(Dane!B24="","",Dane!B24)</f>
        <v>Nazwisko Imię</v>
      </c>
      <c r="C431" s="11"/>
      <c r="D431" s="4"/>
      <c r="E431" s="10"/>
      <c r="F431" s="7"/>
      <c r="G431" s="4"/>
      <c r="H431" s="6"/>
      <c r="I431" s="11"/>
      <c r="J431" s="4"/>
      <c r="K431" s="10"/>
      <c r="L431" s="7"/>
      <c r="M431" s="4"/>
      <c r="N431" s="6"/>
      <c r="O431" s="11"/>
      <c r="P431" s="4"/>
      <c r="Q431" s="10"/>
      <c r="R431" s="7">
        <f t="shared" si="70"/>
        <v>0</v>
      </c>
      <c r="S431" s="7">
        <f t="shared" si="71"/>
        <v>0</v>
      </c>
      <c r="T431" s="7">
        <f t="shared" si="72"/>
        <v>0</v>
      </c>
    </row>
    <row r="432" spans="1:20" ht="12.75">
      <c r="A432" s="4">
        <v>22</v>
      </c>
      <c r="B432" s="8" t="str">
        <f>IF(Dane!B25="","",Dane!B25)</f>
        <v>Nazwisko Imię</v>
      </c>
      <c r="C432" s="11"/>
      <c r="D432" s="4"/>
      <c r="E432" s="10"/>
      <c r="F432" s="7"/>
      <c r="G432" s="4"/>
      <c r="H432" s="6"/>
      <c r="I432" s="11"/>
      <c r="J432" s="4"/>
      <c r="K432" s="10"/>
      <c r="L432" s="7"/>
      <c r="M432" s="4"/>
      <c r="N432" s="6"/>
      <c r="O432" s="11"/>
      <c r="P432" s="4"/>
      <c r="Q432" s="10"/>
      <c r="R432" s="7">
        <f aca="true" t="shared" si="73" ref="R432:R441">C432+F432+I432+L432+O432</f>
        <v>0</v>
      </c>
      <c r="S432" s="7">
        <f aca="true" t="shared" si="74" ref="S432:S441">D432+G432+J432+M432+P432</f>
        <v>0</v>
      </c>
      <c r="T432" s="7">
        <f aca="true" t="shared" si="75" ref="T432:T441">E432+H432+K432+N432+Q432</f>
        <v>0</v>
      </c>
    </row>
    <row r="433" spans="1:20" ht="12.75">
      <c r="A433" s="4">
        <v>23</v>
      </c>
      <c r="B433" s="8" t="str">
        <f>IF(Dane!B26="","",Dane!B26)</f>
        <v>Nazwisko Imię</v>
      </c>
      <c r="C433" s="11"/>
      <c r="D433" s="4"/>
      <c r="E433" s="10"/>
      <c r="F433" s="7"/>
      <c r="G433" s="4"/>
      <c r="H433" s="6"/>
      <c r="I433" s="11"/>
      <c r="J433" s="4"/>
      <c r="K433" s="10"/>
      <c r="L433" s="7"/>
      <c r="M433" s="4"/>
      <c r="N433" s="6"/>
      <c r="O433" s="11"/>
      <c r="P433" s="4"/>
      <c r="Q433" s="10"/>
      <c r="R433" s="7">
        <f t="shared" si="73"/>
        <v>0</v>
      </c>
      <c r="S433" s="7">
        <f t="shared" si="74"/>
        <v>0</v>
      </c>
      <c r="T433" s="7">
        <f t="shared" si="75"/>
        <v>0</v>
      </c>
    </row>
    <row r="434" spans="1:20" ht="12.75">
      <c r="A434" s="4">
        <v>24</v>
      </c>
      <c r="B434" s="8" t="str">
        <f>IF(Dane!B27="","",Dane!B27)</f>
        <v>Nazwisko Imię</v>
      </c>
      <c r="C434" s="11"/>
      <c r="D434" s="4"/>
      <c r="E434" s="10"/>
      <c r="F434" s="7"/>
      <c r="G434" s="4"/>
      <c r="H434" s="6"/>
      <c r="I434" s="11"/>
      <c r="J434" s="4"/>
      <c r="K434" s="10"/>
      <c r="L434" s="7"/>
      <c r="M434" s="4"/>
      <c r="N434" s="6"/>
      <c r="O434" s="11"/>
      <c r="P434" s="4"/>
      <c r="Q434" s="10"/>
      <c r="R434" s="7">
        <f t="shared" si="73"/>
        <v>0</v>
      </c>
      <c r="S434" s="7">
        <f t="shared" si="74"/>
        <v>0</v>
      </c>
      <c r="T434" s="7">
        <f t="shared" si="75"/>
        <v>0</v>
      </c>
    </row>
    <row r="435" spans="1:20" ht="12.75">
      <c r="A435" s="4">
        <v>25</v>
      </c>
      <c r="B435" s="8">
        <f>IF(Dane!B28="","",Dane!B28)</f>
      </c>
      <c r="C435" s="11"/>
      <c r="D435" s="4"/>
      <c r="E435" s="10"/>
      <c r="F435" s="7"/>
      <c r="G435" s="4"/>
      <c r="H435" s="6"/>
      <c r="I435" s="11"/>
      <c r="J435" s="4"/>
      <c r="K435" s="10"/>
      <c r="L435" s="7"/>
      <c r="M435" s="4"/>
      <c r="N435" s="6"/>
      <c r="O435" s="11"/>
      <c r="P435" s="4"/>
      <c r="Q435" s="10"/>
      <c r="R435" s="7">
        <f t="shared" si="73"/>
        <v>0</v>
      </c>
      <c r="S435" s="7">
        <f t="shared" si="74"/>
        <v>0</v>
      </c>
      <c r="T435" s="7">
        <f t="shared" si="75"/>
        <v>0</v>
      </c>
    </row>
    <row r="436" spans="1:20" ht="12.75">
      <c r="A436" s="4">
        <v>26</v>
      </c>
      <c r="B436" s="8">
        <f>IF(Dane!B29="","",Dane!B29)</f>
      </c>
      <c r="C436" s="11"/>
      <c r="D436" s="4"/>
      <c r="E436" s="10"/>
      <c r="F436" s="7"/>
      <c r="G436" s="4"/>
      <c r="H436" s="6"/>
      <c r="I436" s="11"/>
      <c r="J436" s="4"/>
      <c r="K436" s="10"/>
      <c r="L436" s="7"/>
      <c r="M436" s="4"/>
      <c r="N436" s="6"/>
      <c r="O436" s="11"/>
      <c r="P436" s="4"/>
      <c r="Q436" s="10"/>
      <c r="R436" s="7">
        <f t="shared" si="73"/>
        <v>0</v>
      </c>
      <c r="S436" s="7">
        <f t="shared" si="74"/>
        <v>0</v>
      </c>
      <c r="T436" s="7">
        <f t="shared" si="75"/>
        <v>0</v>
      </c>
    </row>
    <row r="437" spans="1:20" ht="12.75">
      <c r="A437" s="4">
        <v>27</v>
      </c>
      <c r="B437" s="8">
        <f>IF(Dane!B30="","",Dane!B30)</f>
      </c>
      <c r="C437" s="11"/>
      <c r="D437" s="4"/>
      <c r="E437" s="10"/>
      <c r="F437" s="7"/>
      <c r="G437" s="4"/>
      <c r="H437" s="6"/>
      <c r="I437" s="11"/>
      <c r="J437" s="4"/>
      <c r="K437" s="10"/>
      <c r="L437" s="7"/>
      <c r="M437" s="4"/>
      <c r="N437" s="6"/>
      <c r="O437" s="11"/>
      <c r="P437" s="4"/>
      <c r="Q437" s="10"/>
      <c r="R437" s="7">
        <f t="shared" si="73"/>
        <v>0</v>
      </c>
      <c r="S437" s="7">
        <f t="shared" si="74"/>
        <v>0</v>
      </c>
      <c r="T437" s="7">
        <f t="shared" si="75"/>
        <v>0</v>
      </c>
    </row>
    <row r="438" spans="1:20" ht="12.75">
      <c r="A438" s="4">
        <v>28</v>
      </c>
      <c r="B438" s="8">
        <f>IF(Dane!B31="","",Dane!B31)</f>
      </c>
      <c r="C438" s="11"/>
      <c r="D438" s="4"/>
      <c r="E438" s="10"/>
      <c r="F438" s="7"/>
      <c r="G438" s="4"/>
      <c r="H438" s="6"/>
      <c r="I438" s="11"/>
      <c r="J438" s="4"/>
      <c r="K438" s="10"/>
      <c r="L438" s="7"/>
      <c r="M438" s="4"/>
      <c r="N438" s="6"/>
      <c r="O438" s="11"/>
      <c r="P438" s="4"/>
      <c r="Q438" s="10"/>
      <c r="R438" s="7">
        <f t="shared" si="73"/>
        <v>0</v>
      </c>
      <c r="S438" s="7">
        <f t="shared" si="74"/>
        <v>0</v>
      </c>
      <c r="T438" s="7">
        <f t="shared" si="75"/>
        <v>0</v>
      </c>
    </row>
    <row r="439" spans="1:20" ht="12.75">
      <c r="A439" s="4">
        <v>29</v>
      </c>
      <c r="B439" s="8">
        <f>IF(Dane!B32="","",Dane!B32)</f>
      </c>
      <c r="C439" s="11"/>
      <c r="D439" s="4"/>
      <c r="E439" s="10"/>
      <c r="F439" s="7"/>
      <c r="G439" s="4"/>
      <c r="H439" s="6"/>
      <c r="I439" s="11"/>
      <c r="J439" s="4"/>
      <c r="K439" s="10"/>
      <c r="L439" s="7"/>
      <c r="M439" s="4"/>
      <c r="N439" s="6"/>
      <c r="O439" s="11"/>
      <c r="P439" s="4"/>
      <c r="Q439" s="10"/>
      <c r="R439" s="7">
        <f t="shared" si="73"/>
        <v>0</v>
      </c>
      <c r="S439" s="7">
        <f t="shared" si="74"/>
        <v>0</v>
      </c>
      <c r="T439" s="7">
        <f t="shared" si="75"/>
        <v>0</v>
      </c>
    </row>
    <row r="440" spans="1:20" ht="12.75">
      <c r="A440" s="4">
        <v>30</v>
      </c>
      <c r="B440" s="8">
        <f>IF(Dane!B33="","",Dane!B33)</f>
      </c>
      <c r="C440" s="11"/>
      <c r="D440" s="4"/>
      <c r="E440" s="10"/>
      <c r="F440" s="7"/>
      <c r="G440" s="4"/>
      <c r="H440" s="6"/>
      <c r="I440" s="11"/>
      <c r="J440" s="4"/>
      <c r="K440" s="10"/>
      <c r="L440" s="7"/>
      <c r="M440" s="4"/>
      <c r="N440" s="6"/>
      <c r="O440" s="11"/>
      <c r="P440" s="4"/>
      <c r="Q440" s="10"/>
      <c r="R440" s="7">
        <f t="shared" si="73"/>
        <v>0</v>
      </c>
      <c r="S440" s="7">
        <f t="shared" si="74"/>
        <v>0</v>
      </c>
      <c r="T440" s="7">
        <f t="shared" si="75"/>
        <v>0</v>
      </c>
    </row>
    <row r="441" spans="1:20" ht="12.75">
      <c r="A441" s="4">
        <v>31</v>
      </c>
      <c r="B441" s="8">
        <f>IF(Dane!B34="","",Dane!B34)</f>
      </c>
      <c r="C441" s="11"/>
      <c r="D441" s="4"/>
      <c r="E441" s="10"/>
      <c r="F441" s="7"/>
      <c r="G441" s="4"/>
      <c r="H441" s="6"/>
      <c r="I441" s="11"/>
      <c r="J441" s="4"/>
      <c r="K441" s="10"/>
      <c r="L441" s="7"/>
      <c r="M441" s="4"/>
      <c r="N441" s="6"/>
      <c r="O441" s="11"/>
      <c r="P441" s="4"/>
      <c r="Q441" s="10"/>
      <c r="R441" s="7">
        <f t="shared" si="73"/>
        <v>0</v>
      </c>
      <c r="S441" s="7">
        <f t="shared" si="74"/>
        <v>0</v>
      </c>
      <c r="T441" s="7">
        <f t="shared" si="75"/>
        <v>0</v>
      </c>
    </row>
    <row r="442" spans="1:20" ht="12.75">
      <c r="A442" s="4">
        <v>32</v>
      </c>
      <c r="B442" s="8">
        <f>IF(Dane!B35="","",Dane!B35)</f>
      </c>
      <c r="C442" s="11"/>
      <c r="D442" s="4"/>
      <c r="E442" s="10"/>
      <c r="F442" s="7"/>
      <c r="G442" s="4"/>
      <c r="H442" s="6"/>
      <c r="I442" s="11"/>
      <c r="J442" s="4"/>
      <c r="K442" s="10"/>
      <c r="L442" s="7"/>
      <c r="M442" s="4"/>
      <c r="N442" s="6"/>
      <c r="O442" s="11"/>
      <c r="P442" s="4"/>
      <c r="Q442" s="10"/>
      <c r="R442" s="7">
        <f t="shared" si="70"/>
        <v>0</v>
      </c>
      <c r="S442" s="7">
        <f t="shared" si="71"/>
        <v>0</v>
      </c>
      <c r="T442" s="7">
        <f t="shared" si="72"/>
        <v>0</v>
      </c>
    </row>
    <row r="443" spans="1:20" ht="12.75">
      <c r="A443" s="4">
        <v>33</v>
      </c>
      <c r="B443" s="8">
        <f>IF(Dane!B36="","",Dane!B36)</f>
      </c>
      <c r="C443" s="11"/>
      <c r="D443" s="4"/>
      <c r="E443" s="10"/>
      <c r="F443" s="7"/>
      <c r="G443" s="4"/>
      <c r="H443" s="6"/>
      <c r="I443" s="11"/>
      <c r="J443" s="4"/>
      <c r="K443" s="10"/>
      <c r="L443" s="7"/>
      <c r="M443" s="4"/>
      <c r="N443" s="6"/>
      <c r="O443" s="11"/>
      <c r="P443" s="4"/>
      <c r="Q443" s="10"/>
      <c r="R443" s="7">
        <f t="shared" si="70"/>
        <v>0</v>
      </c>
      <c r="S443" s="7">
        <f t="shared" si="71"/>
        <v>0</v>
      </c>
      <c r="T443" s="7">
        <f t="shared" si="72"/>
        <v>0</v>
      </c>
    </row>
    <row r="444" spans="1:20" ht="12.75">
      <c r="A444" s="4">
        <v>34</v>
      </c>
      <c r="B444" s="8">
        <f>IF(Dane!B37="","",Dane!B37)</f>
      </c>
      <c r="C444" s="11"/>
      <c r="D444" s="4"/>
      <c r="E444" s="10"/>
      <c r="F444" s="7"/>
      <c r="G444" s="4"/>
      <c r="H444" s="6"/>
      <c r="I444" s="11"/>
      <c r="J444" s="4"/>
      <c r="K444" s="10"/>
      <c r="L444" s="7"/>
      <c r="M444" s="4"/>
      <c r="N444" s="6"/>
      <c r="O444" s="11"/>
      <c r="P444" s="4"/>
      <c r="Q444" s="10"/>
      <c r="R444" s="7">
        <f aca="true" t="shared" si="76" ref="R444:T449">C444+F444+I444+L444+O444</f>
        <v>0</v>
      </c>
      <c r="S444" s="7">
        <f t="shared" si="76"/>
        <v>0</v>
      </c>
      <c r="T444" s="7">
        <f t="shared" si="76"/>
        <v>0</v>
      </c>
    </row>
    <row r="445" spans="1:20" ht="12.75">
      <c r="A445" s="4">
        <v>35</v>
      </c>
      <c r="B445" s="8">
        <f>IF(Dane!B38="","",Dane!B38)</f>
      </c>
      <c r="C445" s="11"/>
      <c r="D445" s="4"/>
      <c r="E445" s="10"/>
      <c r="F445" s="7"/>
      <c r="G445" s="4"/>
      <c r="H445" s="6"/>
      <c r="I445" s="11"/>
      <c r="J445" s="4"/>
      <c r="K445" s="10"/>
      <c r="L445" s="7"/>
      <c r="M445" s="4"/>
      <c r="N445" s="6"/>
      <c r="O445" s="11"/>
      <c r="P445" s="4"/>
      <c r="Q445" s="10"/>
      <c r="R445" s="7">
        <f t="shared" si="76"/>
        <v>0</v>
      </c>
      <c r="S445" s="7">
        <f t="shared" si="76"/>
        <v>0</v>
      </c>
      <c r="T445" s="7">
        <f t="shared" si="76"/>
        <v>0</v>
      </c>
    </row>
    <row r="446" spans="1:20" ht="12.75">
      <c r="A446" s="4">
        <v>36</v>
      </c>
      <c r="B446" s="8">
        <f>IF(Dane!B39="","",Dane!B39)</f>
      </c>
      <c r="C446" s="11"/>
      <c r="D446" s="4"/>
      <c r="E446" s="10"/>
      <c r="F446" s="7"/>
      <c r="G446" s="4"/>
      <c r="H446" s="6"/>
      <c r="I446" s="11"/>
      <c r="J446" s="4"/>
      <c r="K446" s="10"/>
      <c r="L446" s="7"/>
      <c r="M446" s="4"/>
      <c r="N446" s="6"/>
      <c r="O446" s="11"/>
      <c r="P446" s="4"/>
      <c r="Q446" s="10"/>
      <c r="R446" s="7">
        <f t="shared" si="76"/>
        <v>0</v>
      </c>
      <c r="S446" s="7">
        <f t="shared" si="76"/>
        <v>0</v>
      </c>
      <c r="T446" s="7">
        <f t="shared" si="76"/>
        <v>0</v>
      </c>
    </row>
    <row r="447" spans="1:20" ht="12.75">
      <c r="A447" s="4">
        <v>37</v>
      </c>
      <c r="B447" s="8">
        <f>IF(Dane!B40="","",Dane!B40)</f>
      </c>
      <c r="C447" s="11"/>
      <c r="D447" s="4"/>
      <c r="E447" s="10"/>
      <c r="F447" s="7"/>
      <c r="G447" s="4"/>
      <c r="H447" s="6"/>
      <c r="I447" s="11"/>
      <c r="J447" s="4"/>
      <c r="K447" s="10"/>
      <c r="L447" s="7"/>
      <c r="M447" s="4"/>
      <c r="N447" s="6"/>
      <c r="O447" s="11"/>
      <c r="P447" s="4"/>
      <c r="Q447" s="10"/>
      <c r="R447" s="7">
        <f t="shared" si="76"/>
        <v>0</v>
      </c>
      <c r="S447" s="7">
        <f t="shared" si="76"/>
        <v>0</v>
      </c>
      <c r="T447" s="7">
        <f t="shared" si="76"/>
        <v>0</v>
      </c>
    </row>
    <row r="448" spans="1:20" ht="12.75">
      <c r="A448" s="4">
        <v>38</v>
      </c>
      <c r="B448" s="8">
        <f>IF(Dane!B41="","",Dane!B41)</f>
      </c>
      <c r="C448" s="11"/>
      <c r="D448" s="4"/>
      <c r="E448" s="10"/>
      <c r="F448" s="7"/>
      <c r="G448" s="4"/>
      <c r="H448" s="6"/>
      <c r="I448" s="11"/>
      <c r="J448" s="4"/>
      <c r="K448" s="10"/>
      <c r="L448" s="7"/>
      <c r="M448" s="4"/>
      <c r="N448" s="6"/>
      <c r="O448" s="11"/>
      <c r="P448" s="4"/>
      <c r="Q448" s="10"/>
      <c r="R448" s="7">
        <f t="shared" si="76"/>
        <v>0</v>
      </c>
      <c r="S448" s="7">
        <f t="shared" si="76"/>
        <v>0</v>
      </c>
      <c r="T448" s="7">
        <f t="shared" si="76"/>
        <v>0</v>
      </c>
    </row>
    <row r="449" spans="1:20" ht="12.75">
      <c r="A449" s="5"/>
      <c r="B449" s="6" t="s">
        <v>10</v>
      </c>
      <c r="C449" s="11">
        <f aca="true" t="shared" si="77" ref="C449:Q449">SUM(C411:C447)</f>
        <v>0</v>
      </c>
      <c r="D449" s="4">
        <f t="shared" si="77"/>
        <v>0</v>
      </c>
      <c r="E449" s="10">
        <f t="shared" si="77"/>
        <v>0</v>
      </c>
      <c r="F449" s="7">
        <f t="shared" si="77"/>
        <v>0</v>
      </c>
      <c r="G449" s="4">
        <f t="shared" si="77"/>
        <v>0</v>
      </c>
      <c r="H449" s="6">
        <f t="shared" si="77"/>
        <v>0</v>
      </c>
      <c r="I449" s="11">
        <f t="shared" si="77"/>
        <v>0</v>
      </c>
      <c r="J449" s="4">
        <f t="shared" si="77"/>
        <v>0</v>
      </c>
      <c r="K449" s="10">
        <f t="shared" si="77"/>
        <v>0</v>
      </c>
      <c r="L449" s="11">
        <f t="shared" si="77"/>
        <v>0</v>
      </c>
      <c r="M449" s="4">
        <f t="shared" si="77"/>
        <v>0</v>
      </c>
      <c r="N449" s="6">
        <f t="shared" si="77"/>
        <v>0</v>
      </c>
      <c r="O449" s="11">
        <f t="shared" si="77"/>
        <v>0</v>
      </c>
      <c r="P449" s="4">
        <f t="shared" si="77"/>
        <v>0</v>
      </c>
      <c r="Q449" s="10">
        <f t="shared" si="77"/>
        <v>0</v>
      </c>
      <c r="R449" s="7">
        <f t="shared" si="76"/>
        <v>0</v>
      </c>
      <c r="S449" s="4">
        <f t="shared" si="76"/>
        <v>0</v>
      </c>
      <c r="T449" s="4">
        <f t="shared" si="76"/>
        <v>0</v>
      </c>
    </row>
  </sheetData>
  <mergeCells count="200">
    <mergeCell ref="O363:Q363"/>
    <mergeCell ref="R363:T363"/>
    <mergeCell ref="C408:E408"/>
    <mergeCell ref="F408:H408"/>
    <mergeCell ref="I408:K408"/>
    <mergeCell ref="L408:N408"/>
    <mergeCell ref="O408:Q408"/>
    <mergeCell ref="R408:T408"/>
    <mergeCell ref="C363:E363"/>
    <mergeCell ref="F363:H363"/>
    <mergeCell ref="I363:K363"/>
    <mergeCell ref="L363:N363"/>
    <mergeCell ref="O273:Q273"/>
    <mergeCell ref="R273:T273"/>
    <mergeCell ref="O318:Q318"/>
    <mergeCell ref="R318:T318"/>
    <mergeCell ref="O319:Q319"/>
    <mergeCell ref="R319:T319"/>
    <mergeCell ref="O274:Q274"/>
    <mergeCell ref="R274:T274"/>
    <mergeCell ref="C318:E318"/>
    <mergeCell ref="F318:H318"/>
    <mergeCell ref="I318:K318"/>
    <mergeCell ref="L318:N318"/>
    <mergeCell ref="C273:E273"/>
    <mergeCell ref="F273:H273"/>
    <mergeCell ref="I273:K273"/>
    <mergeCell ref="L273:N273"/>
    <mergeCell ref="O183:Q183"/>
    <mergeCell ref="R183:T183"/>
    <mergeCell ref="C228:E228"/>
    <mergeCell ref="F228:H228"/>
    <mergeCell ref="I228:K228"/>
    <mergeCell ref="L228:N228"/>
    <mergeCell ref="O228:Q228"/>
    <mergeCell ref="R228:T228"/>
    <mergeCell ref="C183:E183"/>
    <mergeCell ref="F183:H183"/>
    <mergeCell ref="I183:K183"/>
    <mergeCell ref="L183:N183"/>
    <mergeCell ref="O93:Q93"/>
    <mergeCell ref="R93:T93"/>
    <mergeCell ref="O138:Q138"/>
    <mergeCell ref="R138:T138"/>
    <mergeCell ref="I139:K139"/>
    <mergeCell ref="L139:N139"/>
    <mergeCell ref="O139:Q139"/>
    <mergeCell ref="R139:T139"/>
    <mergeCell ref="C138:E138"/>
    <mergeCell ref="F138:H138"/>
    <mergeCell ref="I138:K138"/>
    <mergeCell ref="L138:N138"/>
    <mergeCell ref="C93:E93"/>
    <mergeCell ref="F93:H93"/>
    <mergeCell ref="I93:K93"/>
    <mergeCell ref="L93:N93"/>
    <mergeCell ref="O3:Q3"/>
    <mergeCell ref="R3:T3"/>
    <mergeCell ref="C48:E48"/>
    <mergeCell ref="F48:H48"/>
    <mergeCell ref="I48:K48"/>
    <mergeCell ref="L48:N48"/>
    <mergeCell ref="O48:Q48"/>
    <mergeCell ref="R48:T48"/>
    <mergeCell ref="C3:E3"/>
    <mergeCell ref="F3:H3"/>
    <mergeCell ref="I3:K3"/>
    <mergeCell ref="L3:N3"/>
    <mergeCell ref="I409:K409"/>
    <mergeCell ref="L409:N409"/>
    <mergeCell ref="I364:K364"/>
    <mergeCell ref="L364:N364"/>
    <mergeCell ref="I319:K319"/>
    <mergeCell ref="L319:N319"/>
    <mergeCell ref="I274:K274"/>
    <mergeCell ref="L274:N274"/>
    <mergeCell ref="O409:Q409"/>
    <mergeCell ref="R409:T409"/>
    <mergeCell ref="A409:A410"/>
    <mergeCell ref="B409:B410"/>
    <mergeCell ref="C409:E409"/>
    <mergeCell ref="F409:H409"/>
    <mergeCell ref="O364:Q364"/>
    <mergeCell ref="R364:T364"/>
    <mergeCell ref="A364:A365"/>
    <mergeCell ref="B364:B365"/>
    <mergeCell ref="C364:E364"/>
    <mergeCell ref="F364:H364"/>
    <mergeCell ref="A319:A320"/>
    <mergeCell ref="B319:B320"/>
    <mergeCell ref="C319:E319"/>
    <mergeCell ref="F319:H319"/>
    <mergeCell ref="A274:A275"/>
    <mergeCell ref="B274:B275"/>
    <mergeCell ref="C274:E274"/>
    <mergeCell ref="F274:H274"/>
    <mergeCell ref="I229:K229"/>
    <mergeCell ref="L229:N229"/>
    <mergeCell ref="O229:Q229"/>
    <mergeCell ref="R229:T229"/>
    <mergeCell ref="A229:A230"/>
    <mergeCell ref="B229:B230"/>
    <mergeCell ref="C229:E229"/>
    <mergeCell ref="F229:H229"/>
    <mergeCell ref="A184:A185"/>
    <mergeCell ref="B184:B185"/>
    <mergeCell ref="C184:E184"/>
    <mergeCell ref="F184:H184"/>
    <mergeCell ref="A139:A140"/>
    <mergeCell ref="B139:B140"/>
    <mergeCell ref="C139:E139"/>
    <mergeCell ref="F139:H139"/>
    <mergeCell ref="C4:E4"/>
    <mergeCell ref="F4:H4"/>
    <mergeCell ref="B4:B5"/>
    <mergeCell ref="A4:A5"/>
    <mergeCell ref="I4:K4"/>
    <mergeCell ref="L4:N4"/>
    <mergeCell ref="O4:Q4"/>
    <mergeCell ref="R4:T4"/>
    <mergeCell ref="A49:A50"/>
    <mergeCell ref="B49:B50"/>
    <mergeCell ref="C49:E49"/>
    <mergeCell ref="F49:H49"/>
    <mergeCell ref="A94:A95"/>
    <mergeCell ref="B94:B95"/>
    <mergeCell ref="C94:E94"/>
    <mergeCell ref="F94:H94"/>
    <mergeCell ref="I94:K94"/>
    <mergeCell ref="L94:N94"/>
    <mergeCell ref="O94:Q94"/>
    <mergeCell ref="R94:T94"/>
    <mergeCell ref="C2:E2"/>
    <mergeCell ref="F2:H2"/>
    <mergeCell ref="I2:K2"/>
    <mergeCell ref="L2:N2"/>
    <mergeCell ref="C47:E47"/>
    <mergeCell ref="F47:H47"/>
    <mergeCell ref="I47:K47"/>
    <mergeCell ref="L47:N47"/>
    <mergeCell ref="I92:K92"/>
    <mergeCell ref="L92:N92"/>
    <mergeCell ref="O2:Q2"/>
    <mergeCell ref="R2:T2"/>
    <mergeCell ref="O47:Q47"/>
    <mergeCell ref="R47:T47"/>
    <mergeCell ref="I49:K49"/>
    <mergeCell ref="L49:N49"/>
    <mergeCell ref="O49:Q49"/>
    <mergeCell ref="R49:T49"/>
    <mergeCell ref="O92:Q92"/>
    <mergeCell ref="R92:T92"/>
    <mergeCell ref="C137:E137"/>
    <mergeCell ref="F137:H137"/>
    <mergeCell ref="I137:K137"/>
    <mergeCell ref="L137:N137"/>
    <mergeCell ref="O137:Q137"/>
    <mergeCell ref="R137:T137"/>
    <mergeCell ref="C92:E92"/>
    <mergeCell ref="F92:H92"/>
    <mergeCell ref="C182:E182"/>
    <mergeCell ref="F182:H182"/>
    <mergeCell ref="I182:K182"/>
    <mergeCell ref="L182:N182"/>
    <mergeCell ref="C227:E227"/>
    <mergeCell ref="F227:H227"/>
    <mergeCell ref="I227:K227"/>
    <mergeCell ref="L227:N227"/>
    <mergeCell ref="I272:K272"/>
    <mergeCell ref="L272:N272"/>
    <mergeCell ref="O182:Q182"/>
    <mergeCell ref="R182:T182"/>
    <mergeCell ref="O227:Q227"/>
    <mergeCell ref="R227:T227"/>
    <mergeCell ref="I184:K184"/>
    <mergeCell ref="L184:N184"/>
    <mergeCell ref="O184:Q184"/>
    <mergeCell ref="R184:T184"/>
    <mergeCell ref="O272:Q272"/>
    <mergeCell ref="R272:T272"/>
    <mergeCell ref="C317:E317"/>
    <mergeCell ref="F317:H317"/>
    <mergeCell ref="I317:K317"/>
    <mergeCell ref="L317:N317"/>
    <mergeCell ref="O317:Q317"/>
    <mergeCell ref="R317:T317"/>
    <mergeCell ref="C272:E272"/>
    <mergeCell ref="F272:H272"/>
    <mergeCell ref="O362:Q362"/>
    <mergeCell ref="R362:T362"/>
    <mergeCell ref="C362:E362"/>
    <mergeCell ref="F362:H362"/>
    <mergeCell ref="I362:K362"/>
    <mergeCell ref="L362:N362"/>
    <mergeCell ref="O407:Q407"/>
    <mergeCell ref="R407:T407"/>
    <mergeCell ref="C407:E407"/>
    <mergeCell ref="F407:H407"/>
    <mergeCell ref="I407:K407"/>
    <mergeCell ref="L407:N407"/>
  </mergeCells>
  <conditionalFormatting sqref="R366:T403 R96:T133 R6:T43 R51:T88 R186:T223 R321:T358 R141:T178 R231:T268 R276:T313 R411:T448">
    <cfRule type="cellIs" priority="1" dxfId="0" operator="equal" stopIfTrue="1">
      <formula>0</formula>
    </cfRule>
  </conditionalFormatting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9" manualBreakCount="9">
    <brk id="46" max="255" man="1"/>
    <brk id="90" max="255" man="1"/>
    <brk id="135" max="255" man="1"/>
    <brk id="180" max="255" man="1"/>
    <brk id="226" max="255" man="1"/>
    <brk id="270" max="255" man="1"/>
    <brk id="315" max="255" man="1"/>
    <brk id="360" max="255" man="1"/>
    <brk id="40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9"/>
  <sheetViews>
    <sheetView workbookViewId="0" topLeftCell="B130">
      <selection activeCell="C110" sqref="C110:J114"/>
    </sheetView>
  </sheetViews>
  <sheetFormatPr defaultColWidth="9.00390625" defaultRowHeight="12.75"/>
  <cols>
    <col min="1" max="1" width="4.125" style="1" customWidth="1"/>
    <col min="2" max="2" width="29.375" style="1" customWidth="1"/>
    <col min="3" max="17" width="3.875" style="1" customWidth="1"/>
    <col min="18" max="20" width="4.75390625" style="1" customWidth="1"/>
    <col min="21" max="21" width="5.75390625" style="1" customWidth="1"/>
    <col min="22" max="16384" width="9.125" style="1" customWidth="1"/>
  </cols>
  <sheetData>
    <row r="1" spans="2:20" ht="36">
      <c r="B1" s="191" t="s">
        <v>152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>
        <f>SUM(C1:Q1)</f>
        <v>0</v>
      </c>
      <c r="S1" s="218"/>
      <c r="T1" s="218"/>
    </row>
    <row r="2" spans="1:20" ht="12.75">
      <c r="A2" s="216" t="s">
        <v>0</v>
      </c>
      <c r="B2" s="217" t="s">
        <v>1</v>
      </c>
      <c r="C2" s="211">
        <v>1</v>
      </c>
      <c r="D2" s="212"/>
      <c r="E2" s="213"/>
      <c r="F2" s="214">
        <v>2</v>
      </c>
      <c r="G2" s="212"/>
      <c r="H2" s="215"/>
      <c r="I2" s="211">
        <v>3</v>
      </c>
      <c r="J2" s="212"/>
      <c r="K2" s="213"/>
      <c r="L2" s="214">
        <v>4</v>
      </c>
      <c r="M2" s="212"/>
      <c r="N2" s="215"/>
      <c r="O2" s="211">
        <v>5</v>
      </c>
      <c r="P2" s="212"/>
      <c r="Q2" s="213"/>
      <c r="R2" s="211" t="s">
        <v>28</v>
      </c>
      <c r="S2" s="212"/>
      <c r="T2" s="212"/>
    </row>
    <row r="3" spans="1:20" ht="12.75">
      <c r="A3" s="216"/>
      <c r="B3" s="217"/>
      <c r="C3" s="11" t="s">
        <v>7</v>
      </c>
      <c r="D3" s="4" t="s">
        <v>8</v>
      </c>
      <c r="E3" s="10" t="s">
        <v>9</v>
      </c>
      <c r="F3" s="7" t="s">
        <v>7</v>
      </c>
      <c r="G3" s="4" t="s">
        <v>8</v>
      </c>
      <c r="H3" s="6" t="s">
        <v>9</v>
      </c>
      <c r="I3" s="11" t="s">
        <v>7</v>
      </c>
      <c r="J3" s="4" t="s">
        <v>8</v>
      </c>
      <c r="K3" s="10" t="s">
        <v>9</v>
      </c>
      <c r="L3" s="7" t="s">
        <v>7</v>
      </c>
      <c r="M3" s="4" t="s">
        <v>8</v>
      </c>
      <c r="N3" s="6" t="s">
        <v>9</v>
      </c>
      <c r="O3" s="11" t="s">
        <v>7</v>
      </c>
      <c r="P3" s="4" t="s">
        <v>8</v>
      </c>
      <c r="Q3" s="10" t="s">
        <v>9</v>
      </c>
      <c r="R3" s="7" t="s">
        <v>7</v>
      </c>
      <c r="S3" s="4" t="s">
        <v>8</v>
      </c>
      <c r="T3" s="4" t="s">
        <v>9</v>
      </c>
    </row>
    <row r="4" spans="1:20" ht="12.75">
      <c r="A4" s="4">
        <v>1</v>
      </c>
      <c r="B4" s="8" t="str">
        <f>IF(Dane!B4="","",Dane!B4)</f>
        <v>Nazwisko Imię</v>
      </c>
      <c r="C4" s="11"/>
      <c r="D4" s="4"/>
      <c r="E4" s="10"/>
      <c r="F4" s="7"/>
      <c r="G4" s="4"/>
      <c r="H4" s="6"/>
      <c r="I4" s="11"/>
      <c r="J4" s="4"/>
      <c r="K4" s="10"/>
      <c r="L4" s="7"/>
      <c r="M4" s="4"/>
      <c r="N4" s="6"/>
      <c r="O4" s="11"/>
      <c r="P4" s="4"/>
      <c r="Q4" s="10"/>
      <c r="R4" s="7">
        <f aca="true" t="shared" si="0" ref="R4:R42">C4+F4+I4+L4+O4</f>
        <v>0</v>
      </c>
      <c r="S4" s="7">
        <f aca="true" t="shared" si="1" ref="S4:S42">D4+G4+J4+M4+P4</f>
        <v>0</v>
      </c>
      <c r="T4" s="7">
        <f aca="true" t="shared" si="2" ref="T4:T42">E4+H4+K4+N4+Q4</f>
        <v>0</v>
      </c>
    </row>
    <row r="5" spans="1:20" ht="12.75">
      <c r="A5" s="4">
        <v>2</v>
      </c>
      <c r="B5" s="8" t="str">
        <f>IF(Dane!B5="","",Dane!B5)</f>
        <v>Nazwisko Imię</v>
      </c>
      <c r="C5" s="11"/>
      <c r="D5" s="4"/>
      <c r="E5" s="10"/>
      <c r="F5" s="7"/>
      <c r="G5" s="4"/>
      <c r="H5" s="6"/>
      <c r="I5" s="11"/>
      <c r="J5" s="4"/>
      <c r="K5" s="10"/>
      <c r="L5" s="7"/>
      <c r="M5" s="4"/>
      <c r="N5" s="6"/>
      <c r="O5" s="11"/>
      <c r="P5" s="4"/>
      <c r="Q5" s="10"/>
      <c r="R5" s="7">
        <f t="shared" si="0"/>
        <v>0</v>
      </c>
      <c r="S5" s="7">
        <f t="shared" si="1"/>
        <v>0</v>
      </c>
      <c r="T5" s="7">
        <f t="shared" si="2"/>
        <v>0</v>
      </c>
    </row>
    <row r="6" spans="1:20" ht="12.75">
      <c r="A6" s="4">
        <v>3</v>
      </c>
      <c r="B6" s="8" t="str">
        <f>IF(Dane!B6="","",Dane!B6)</f>
        <v>Nazwisko Imię</v>
      </c>
      <c r="C6" s="11"/>
      <c r="D6" s="4"/>
      <c r="E6" s="10"/>
      <c r="F6" s="7"/>
      <c r="G6" s="4"/>
      <c r="H6" s="6"/>
      <c r="I6" s="11"/>
      <c r="J6" s="4"/>
      <c r="K6" s="10"/>
      <c r="L6" s="7"/>
      <c r="M6" s="4"/>
      <c r="N6" s="6"/>
      <c r="O6" s="11"/>
      <c r="P6" s="4"/>
      <c r="Q6" s="10"/>
      <c r="R6" s="7">
        <f t="shared" si="0"/>
        <v>0</v>
      </c>
      <c r="S6" s="7">
        <f t="shared" si="1"/>
        <v>0</v>
      </c>
      <c r="T6" s="7">
        <f t="shared" si="2"/>
        <v>0</v>
      </c>
    </row>
    <row r="7" spans="1:20" ht="12.75">
      <c r="A7" s="4">
        <v>4</v>
      </c>
      <c r="B7" s="8" t="str">
        <f>IF(Dane!B7="","",Dane!B7)</f>
        <v>Nazwisko Imię</v>
      </c>
      <c r="C7" s="11"/>
      <c r="D7" s="4"/>
      <c r="E7" s="10"/>
      <c r="F7" s="7"/>
      <c r="G7" s="4"/>
      <c r="H7" s="6"/>
      <c r="I7" s="11"/>
      <c r="J7" s="4"/>
      <c r="K7" s="10"/>
      <c r="L7" s="7"/>
      <c r="M7" s="4"/>
      <c r="N7" s="6"/>
      <c r="O7" s="11"/>
      <c r="P7" s="4"/>
      <c r="Q7" s="10"/>
      <c r="R7" s="7">
        <f t="shared" si="0"/>
        <v>0</v>
      </c>
      <c r="S7" s="7">
        <f t="shared" si="1"/>
        <v>0</v>
      </c>
      <c r="T7" s="7">
        <f t="shared" si="2"/>
        <v>0</v>
      </c>
    </row>
    <row r="8" spans="1:20" ht="12.75">
      <c r="A8" s="4">
        <v>5</v>
      </c>
      <c r="B8" s="8" t="str">
        <f>IF(Dane!B8="","",Dane!B8)</f>
        <v>Nazwisko Imię</v>
      </c>
      <c r="C8" s="11"/>
      <c r="D8" s="4"/>
      <c r="E8" s="10"/>
      <c r="F8" s="7"/>
      <c r="G8" s="4"/>
      <c r="H8" s="6"/>
      <c r="I8" s="11"/>
      <c r="J8" s="4"/>
      <c r="K8" s="10"/>
      <c r="L8" s="7"/>
      <c r="M8" s="4"/>
      <c r="N8" s="6"/>
      <c r="O8" s="11"/>
      <c r="P8" s="4"/>
      <c r="Q8" s="10"/>
      <c r="R8" s="7">
        <f t="shared" si="0"/>
        <v>0</v>
      </c>
      <c r="S8" s="7">
        <f t="shared" si="1"/>
        <v>0</v>
      </c>
      <c r="T8" s="7">
        <f t="shared" si="2"/>
        <v>0</v>
      </c>
    </row>
    <row r="9" spans="1:20" ht="12.75">
      <c r="A9" s="4">
        <v>6</v>
      </c>
      <c r="B9" s="8" t="str">
        <f>IF(Dane!B9="","",Dane!B9)</f>
        <v>Nazwisko Imię</v>
      </c>
      <c r="C9" s="11"/>
      <c r="D9" s="4"/>
      <c r="E9" s="10"/>
      <c r="F9" s="7"/>
      <c r="G9" s="4"/>
      <c r="H9" s="6"/>
      <c r="I9" s="11"/>
      <c r="J9" s="4"/>
      <c r="K9" s="10"/>
      <c r="L9" s="7"/>
      <c r="M9" s="4"/>
      <c r="N9" s="6"/>
      <c r="O9" s="11"/>
      <c r="P9" s="4"/>
      <c r="Q9" s="10"/>
      <c r="R9" s="7">
        <f t="shared" si="0"/>
        <v>0</v>
      </c>
      <c r="S9" s="7">
        <f t="shared" si="1"/>
        <v>0</v>
      </c>
      <c r="T9" s="7">
        <f t="shared" si="2"/>
        <v>0</v>
      </c>
    </row>
    <row r="10" spans="1:20" ht="12.75">
      <c r="A10" s="4">
        <v>7</v>
      </c>
      <c r="B10" s="8" t="str">
        <f>IF(Dane!B10="","",Dane!B10)</f>
        <v>Nazwisko Imię</v>
      </c>
      <c r="C10" s="11"/>
      <c r="D10" s="4"/>
      <c r="E10" s="10"/>
      <c r="F10" s="7"/>
      <c r="G10" s="4"/>
      <c r="H10" s="6"/>
      <c r="I10" s="11"/>
      <c r="J10" s="4"/>
      <c r="K10" s="10"/>
      <c r="L10" s="7"/>
      <c r="M10" s="4"/>
      <c r="N10" s="6"/>
      <c r="O10" s="11"/>
      <c r="P10" s="4"/>
      <c r="Q10" s="10"/>
      <c r="R10" s="7">
        <f t="shared" si="0"/>
        <v>0</v>
      </c>
      <c r="S10" s="7">
        <f t="shared" si="1"/>
        <v>0</v>
      </c>
      <c r="T10" s="7">
        <f t="shared" si="2"/>
        <v>0</v>
      </c>
    </row>
    <row r="11" spans="1:20" ht="12.75">
      <c r="A11" s="4">
        <v>8</v>
      </c>
      <c r="B11" s="8" t="str">
        <f>IF(Dane!B11="","",Dane!B11)</f>
        <v>Nazwisko Imię</v>
      </c>
      <c r="C11" s="11"/>
      <c r="D11" s="4"/>
      <c r="E11" s="10"/>
      <c r="F11" s="7"/>
      <c r="G11" s="4"/>
      <c r="H11" s="6"/>
      <c r="I11" s="11"/>
      <c r="J11" s="4"/>
      <c r="K11" s="10"/>
      <c r="L11" s="7"/>
      <c r="M11" s="4"/>
      <c r="N11" s="6"/>
      <c r="O11" s="11"/>
      <c r="P11" s="4"/>
      <c r="Q11" s="10"/>
      <c r="R11" s="7">
        <f t="shared" si="0"/>
        <v>0</v>
      </c>
      <c r="S11" s="7">
        <f t="shared" si="1"/>
        <v>0</v>
      </c>
      <c r="T11" s="7">
        <f t="shared" si="2"/>
        <v>0</v>
      </c>
    </row>
    <row r="12" spans="1:20" ht="12.75">
      <c r="A12" s="4">
        <v>9</v>
      </c>
      <c r="B12" s="8" t="str">
        <f>IF(Dane!B12="","",Dane!B12)</f>
        <v>Nazwisko Imię</v>
      </c>
      <c r="C12" s="11"/>
      <c r="D12" s="4"/>
      <c r="E12" s="10"/>
      <c r="F12" s="7"/>
      <c r="G12" s="4"/>
      <c r="H12" s="6"/>
      <c r="I12" s="11"/>
      <c r="J12" s="4"/>
      <c r="K12" s="10"/>
      <c r="L12" s="7"/>
      <c r="M12" s="4"/>
      <c r="N12" s="6"/>
      <c r="O12" s="11"/>
      <c r="P12" s="4"/>
      <c r="Q12" s="10"/>
      <c r="R12" s="7">
        <f t="shared" si="0"/>
        <v>0</v>
      </c>
      <c r="S12" s="7">
        <f t="shared" si="1"/>
        <v>0</v>
      </c>
      <c r="T12" s="7">
        <f t="shared" si="2"/>
        <v>0</v>
      </c>
    </row>
    <row r="13" spans="1:20" ht="12.75">
      <c r="A13" s="4">
        <v>10</v>
      </c>
      <c r="B13" s="8" t="str">
        <f>IF(Dane!B13="","",Dane!B13)</f>
        <v>Nazwisko Imię</v>
      </c>
      <c r="C13" s="11"/>
      <c r="D13" s="4"/>
      <c r="E13" s="10"/>
      <c r="F13" s="7"/>
      <c r="G13" s="4"/>
      <c r="H13" s="6"/>
      <c r="I13" s="11"/>
      <c r="J13" s="4"/>
      <c r="K13" s="10"/>
      <c r="L13" s="7"/>
      <c r="M13" s="4"/>
      <c r="N13" s="6"/>
      <c r="O13" s="11"/>
      <c r="P13" s="4"/>
      <c r="Q13" s="10"/>
      <c r="R13" s="7">
        <f t="shared" si="0"/>
        <v>0</v>
      </c>
      <c r="S13" s="7">
        <f t="shared" si="1"/>
        <v>0</v>
      </c>
      <c r="T13" s="7">
        <f t="shared" si="2"/>
        <v>0</v>
      </c>
    </row>
    <row r="14" spans="1:20" ht="12.75">
      <c r="A14" s="4">
        <v>11</v>
      </c>
      <c r="B14" s="8" t="str">
        <f>IF(Dane!B14="","",Dane!B14)</f>
        <v>Nazwisko Imię</v>
      </c>
      <c r="C14" s="11"/>
      <c r="D14" s="4"/>
      <c r="E14" s="10"/>
      <c r="F14" s="7"/>
      <c r="G14" s="4"/>
      <c r="H14" s="6"/>
      <c r="I14" s="11"/>
      <c r="J14" s="4"/>
      <c r="K14" s="10"/>
      <c r="L14" s="7"/>
      <c r="M14" s="4"/>
      <c r="N14" s="6"/>
      <c r="O14" s="11"/>
      <c r="P14" s="4"/>
      <c r="Q14" s="10"/>
      <c r="R14" s="7">
        <f t="shared" si="0"/>
        <v>0</v>
      </c>
      <c r="S14" s="7">
        <f t="shared" si="1"/>
        <v>0</v>
      </c>
      <c r="T14" s="7">
        <f t="shared" si="2"/>
        <v>0</v>
      </c>
    </row>
    <row r="15" spans="1:20" ht="12.75">
      <c r="A15" s="4">
        <v>12</v>
      </c>
      <c r="B15" s="8" t="str">
        <f>IF(Dane!B15="","",Dane!B15)</f>
        <v>Nazwisko Imię</v>
      </c>
      <c r="C15" s="11"/>
      <c r="D15" s="4"/>
      <c r="E15" s="10"/>
      <c r="F15" s="7"/>
      <c r="G15" s="4"/>
      <c r="H15" s="6"/>
      <c r="I15" s="11"/>
      <c r="J15" s="4"/>
      <c r="K15" s="10"/>
      <c r="L15" s="7"/>
      <c r="M15" s="4"/>
      <c r="N15" s="6"/>
      <c r="O15" s="11"/>
      <c r="P15" s="4"/>
      <c r="Q15" s="10"/>
      <c r="R15" s="7">
        <f t="shared" si="0"/>
        <v>0</v>
      </c>
      <c r="S15" s="7">
        <f t="shared" si="1"/>
        <v>0</v>
      </c>
      <c r="T15" s="7">
        <f t="shared" si="2"/>
        <v>0</v>
      </c>
    </row>
    <row r="16" spans="1:20" ht="12.75">
      <c r="A16" s="4">
        <v>13</v>
      </c>
      <c r="B16" s="8" t="str">
        <f>IF(Dane!B16="","",Dane!B16)</f>
        <v>Nazwisko Imię</v>
      </c>
      <c r="C16" s="11"/>
      <c r="D16" s="4"/>
      <c r="E16" s="10"/>
      <c r="F16" s="7"/>
      <c r="G16" s="4"/>
      <c r="H16" s="6"/>
      <c r="I16" s="11"/>
      <c r="J16" s="4"/>
      <c r="K16" s="10"/>
      <c r="L16" s="7"/>
      <c r="M16" s="4"/>
      <c r="N16" s="6"/>
      <c r="O16" s="11"/>
      <c r="P16" s="4"/>
      <c r="Q16" s="10"/>
      <c r="R16" s="7">
        <f t="shared" si="0"/>
        <v>0</v>
      </c>
      <c r="S16" s="7">
        <f t="shared" si="1"/>
        <v>0</v>
      </c>
      <c r="T16" s="7">
        <f t="shared" si="2"/>
        <v>0</v>
      </c>
    </row>
    <row r="17" spans="1:20" ht="12.75">
      <c r="A17" s="4">
        <v>14</v>
      </c>
      <c r="B17" s="8" t="str">
        <f>IF(Dane!B17="","",Dane!B17)</f>
        <v>Nazwisko Imię</v>
      </c>
      <c r="C17" s="11"/>
      <c r="D17" s="4"/>
      <c r="E17" s="10"/>
      <c r="F17" s="7"/>
      <c r="G17" s="4"/>
      <c r="H17" s="6"/>
      <c r="I17" s="11"/>
      <c r="J17" s="4"/>
      <c r="K17" s="10"/>
      <c r="L17" s="7"/>
      <c r="M17" s="4"/>
      <c r="N17" s="6"/>
      <c r="O17" s="11"/>
      <c r="P17" s="4"/>
      <c r="Q17" s="10"/>
      <c r="R17" s="7">
        <f t="shared" si="0"/>
        <v>0</v>
      </c>
      <c r="S17" s="7">
        <f t="shared" si="1"/>
        <v>0</v>
      </c>
      <c r="T17" s="7">
        <f t="shared" si="2"/>
        <v>0</v>
      </c>
    </row>
    <row r="18" spans="1:20" ht="12.75">
      <c r="A18" s="4">
        <v>15</v>
      </c>
      <c r="B18" s="8" t="str">
        <f>IF(Dane!B18="","",Dane!B18)</f>
        <v>Nazwisko Imię</v>
      </c>
      <c r="C18" s="11"/>
      <c r="D18" s="4"/>
      <c r="E18" s="10"/>
      <c r="F18" s="7"/>
      <c r="G18" s="4"/>
      <c r="H18" s="6"/>
      <c r="I18" s="11"/>
      <c r="J18" s="4"/>
      <c r="K18" s="10"/>
      <c r="L18" s="7"/>
      <c r="M18" s="4"/>
      <c r="N18" s="6"/>
      <c r="O18" s="11"/>
      <c r="P18" s="4"/>
      <c r="Q18" s="10"/>
      <c r="R18" s="7">
        <f t="shared" si="0"/>
        <v>0</v>
      </c>
      <c r="S18" s="7">
        <f t="shared" si="1"/>
        <v>0</v>
      </c>
      <c r="T18" s="7">
        <f t="shared" si="2"/>
        <v>0</v>
      </c>
    </row>
    <row r="19" spans="1:20" ht="12.75">
      <c r="A19" s="4">
        <v>16</v>
      </c>
      <c r="B19" s="8" t="str">
        <f>IF(Dane!B19="","",Dane!B19)</f>
        <v>Nazwisko Imię</v>
      </c>
      <c r="C19" s="11"/>
      <c r="D19" s="4"/>
      <c r="E19" s="10"/>
      <c r="F19" s="7"/>
      <c r="G19" s="4"/>
      <c r="H19" s="6"/>
      <c r="I19" s="11"/>
      <c r="J19" s="4"/>
      <c r="K19" s="10"/>
      <c r="L19" s="7"/>
      <c r="M19" s="4"/>
      <c r="N19" s="6"/>
      <c r="O19" s="11"/>
      <c r="P19" s="4"/>
      <c r="Q19" s="10"/>
      <c r="R19" s="7">
        <f t="shared" si="0"/>
        <v>0</v>
      </c>
      <c r="S19" s="7">
        <f t="shared" si="1"/>
        <v>0</v>
      </c>
      <c r="T19" s="7">
        <f t="shared" si="2"/>
        <v>0</v>
      </c>
    </row>
    <row r="20" spans="1:20" ht="12.75">
      <c r="A20" s="4">
        <v>17</v>
      </c>
      <c r="B20" s="8" t="str">
        <f>IF(Dane!B20="","",Dane!B20)</f>
        <v>Nazwisko Imię</v>
      </c>
      <c r="C20" s="11"/>
      <c r="D20" s="4"/>
      <c r="E20" s="10"/>
      <c r="F20" s="7"/>
      <c r="G20" s="4"/>
      <c r="H20" s="6"/>
      <c r="I20" s="11"/>
      <c r="J20" s="4"/>
      <c r="K20" s="10"/>
      <c r="L20" s="7"/>
      <c r="M20" s="4"/>
      <c r="N20" s="6"/>
      <c r="O20" s="11"/>
      <c r="P20" s="4"/>
      <c r="Q20" s="10"/>
      <c r="R20" s="7">
        <f t="shared" si="0"/>
        <v>0</v>
      </c>
      <c r="S20" s="7">
        <f t="shared" si="1"/>
        <v>0</v>
      </c>
      <c r="T20" s="7">
        <f t="shared" si="2"/>
        <v>0</v>
      </c>
    </row>
    <row r="21" spans="1:20" ht="12.75">
      <c r="A21" s="4">
        <v>18</v>
      </c>
      <c r="B21" s="8" t="str">
        <f>IF(Dane!B21="","",Dane!B21)</f>
        <v>Nazwisko Imię</v>
      </c>
      <c r="C21" s="11"/>
      <c r="D21" s="4"/>
      <c r="E21" s="10"/>
      <c r="F21" s="7"/>
      <c r="G21" s="4"/>
      <c r="H21" s="6"/>
      <c r="I21" s="11"/>
      <c r="J21" s="4"/>
      <c r="K21" s="10"/>
      <c r="L21" s="7"/>
      <c r="M21" s="4"/>
      <c r="N21" s="6"/>
      <c r="O21" s="11"/>
      <c r="P21" s="4"/>
      <c r="Q21" s="10"/>
      <c r="R21" s="7">
        <f t="shared" si="0"/>
        <v>0</v>
      </c>
      <c r="S21" s="7">
        <f t="shared" si="1"/>
        <v>0</v>
      </c>
      <c r="T21" s="7">
        <f t="shared" si="2"/>
        <v>0</v>
      </c>
    </row>
    <row r="22" spans="1:20" ht="12.75">
      <c r="A22" s="4">
        <v>19</v>
      </c>
      <c r="B22" s="8" t="str">
        <f>IF(Dane!B22="","",Dane!B22)</f>
        <v>Nazwisko Imię</v>
      </c>
      <c r="C22" s="11"/>
      <c r="D22" s="4"/>
      <c r="E22" s="10"/>
      <c r="F22" s="7"/>
      <c r="G22" s="4"/>
      <c r="H22" s="6"/>
      <c r="I22" s="11"/>
      <c r="J22" s="4"/>
      <c r="K22" s="10"/>
      <c r="L22" s="7"/>
      <c r="M22" s="4"/>
      <c r="N22" s="6"/>
      <c r="O22" s="11"/>
      <c r="P22" s="4"/>
      <c r="Q22" s="10"/>
      <c r="R22" s="7">
        <f t="shared" si="0"/>
        <v>0</v>
      </c>
      <c r="S22" s="7">
        <f t="shared" si="1"/>
        <v>0</v>
      </c>
      <c r="T22" s="7">
        <f t="shared" si="2"/>
        <v>0</v>
      </c>
    </row>
    <row r="23" spans="1:20" ht="12.75">
      <c r="A23" s="4">
        <v>20</v>
      </c>
      <c r="B23" s="8" t="str">
        <f>IF(Dane!B23="","",Dane!B23)</f>
        <v>Nazwisko Imię</v>
      </c>
      <c r="C23" s="11"/>
      <c r="D23" s="4"/>
      <c r="E23" s="10"/>
      <c r="F23" s="7"/>
      <c r="G23" s="4"/>
      <c r="H23" s="6"/>
      <c r="I23" s="11"/>
      <c r="J23" s="4"/>
      <c r="K23" s="10"/>
      <c r="L23" s="7"/>
      <c r="M23" s="4"/>
      <c r="N23" s="6"/>
      <c r="O23" s="11"/>
      <c r="P23" s="4"/>
      <c r="Q23" s="10"/>
      <c r="R23" s="7">
        <f t="shared" si="0"/>
        <v>0</v>
      </c>
      <c r="S23" s="7">
        <f t="shared" si="1"/>
        <v>0</v>
      </c>
      <c r="T23" s="7">
        <f t="shared" si="2"/>
        <v>0</v>
      </c>
    </row>
    <row r="24" spans="1:20" ht="12.75">
      <c r="A24" s="4">
        <v>21</v>
      </c>
      <c r="B24" s="8" t="str">
        <f>IF(Dane!B24="","",Dane!B24)</f>
        <v>Nazwisko Imię</v>
      </c>
      <c r="C24" s="11"/>
      <c r="D24" s="4"/>
      <c r="E24" s="10"/>
      <c r="F24" s="7"/>
      <c r="G24" s="4"/>
      <c r="H24" s="6"/>
      <c r="I24" s="11"/>
      <c r="J24" s="4"/>
      <c r="K24" s="10"/>
      <c r="L24" s="7"/>
      <c r="M24" s="4"/>
      <c r="N24" s="6"/>
      <c r="O24" s="11"/>
      <c r="P24" s="4"/>
      <c r="Q24" s="10"/>
      <c r="R24" s="7">
        <f t="shared" si="0"/>
        <v>0</v>
      </c>
      <c r="S24" s="7">
        <f t="shared" si="1"/>
        <v>0</v>
      </c>
      <c r="T24" s="7">
        <f t="shared" si="2"/>
        <v>0</v>
      </c>
    </row>
    <row r="25" spans="1:20" ht="12.75">
      <c r="A25" s="4">
        <v>22</v>
      </c>
      <c r="B25" s="8" t="str">
        <f>IF(Dane!B25="","",Dane!B25)</f>
        <v>Nazwisko Imię</v>
      </c>
      <c r="C25" s="11"/>
      <c r="D25" s="4"/>
      <c r="E25" s="10"/>
      <c r="F25" s="7"/>
      <c r="G25" s="4"/>
      <c r="H25" s="6"/>
      <c r="I25" s="11"/>
      <c r="J25" s="4"/>
      <c r="K25" s="10"/>
      <c r="L25" s="7"/>
      <c r="M25" s="4"/>
      <c r="N25" s="6"/>
      <c r="O25" s="11"/>
      <c r="P25" s="4"/>
      <c r="Q25" s="10"/>
      <c r="R25" s="7">
        <f t="shared" si="0"/>
        <v>0</v>
      </c>
      <c r="S25" s="7">
        <f t="shared" si="1"/>
        <v>0</v>
      </c>
      <c r="T25" s="7">
        <f t="shared" si="2"/>
        <v>0</v>
      </c>
    </row>
    <row r="26" spans="1:20" ht="12.75">
      <c r="A26" s="4">
        <v>23</v>
      </c>
      <c r="B26" s="8" t="str">
        <f>IF(Dane!B26="","",Dane!B26)</f>
        <v>Nazwisko Imię</v>
      </c>
      <c r="C26" s="11"/>
      <c r="D26" s="4"/>
      <c r="E26" s="10"/>
      <c r="F26" s="7"/>
      <c r="G26" s="4"/>
      <c r="H26" s="6"/>
      <c r="I26" s="11"/>
      <c r="J26" s="4"/>
      <c r="K26" s="10"/>
      <c r="L26" s="7"/>
      <c r="M26" s="4"/>
      <c r="N26" s="6"/>
      <c r="O26" s="11"/>
      <c r="P26" s="4"/>
      <c r="Q26" s="10"/>
      <c r="R26" s="7">
        <f t="shared" si="0"/>
        <v>0</v>
      </c>
      <c r="S26" s="7">
        <f t="shared" si="1"/>
        <v>0</v>
      </c>
      <c r="T26" s="7">
        <f t="shared" si="2"/>
        <v>0</v>
      </c>
    </row>
    <row r="27" spans="1:20" ht="12.75">
      <c r="A27" s="4">
        <v>24</v>
      </c>
      <c r="B27" s="8" t="str">
        <f>IF(Dane!B27="","",Dane!B27)</f>
        <v>Nazwisko Imię</v>
      </c>
      <c r="C27" s="11"/>
      <c r="D27" s="4"/>
      <c r="E27" s="10"/>
      <c r="F27" s="7"/>
      <c r="G27" s="4"/>
      <c r="H27" s="6"/>
      <c r="I27" s="11"/>
      <c r="J27" s="4"/>
      <c r="K27" s="10"/>
      <c r="L27" s="7"/>
      <c r="M27" s="4"/>
      <c r="N27" s="6"/>
      <c r="O27" s="11"/>
      <c r="P27" s="4"/>
      <c r="Q27" s="10"/>
      <c r="R27" s="7">
        <f t="shared" si="0"/>
        <v>0</v>
      </c>
      <c r="S27" s="7">
        <f t="shared" si="1"/>
        <v>0</v>
      </c>
      <c r="T27" s="7">
        <f t="shared" si="2"/>
        <v>0</v>
      </c>
    </row>
    <row r="28" spans="1:20" ht="12.75">
      <c r="A28" s="4">
        <v>25</v>
      </c>
      <c r="B28" s="8">
        <f>IF(Dane!B28="","",Dane!B28)</f>
      </c>
      <c r="C28" s="11"/>
      <c r="D28" s="4"/>
      <c r="E28" s="10"/>
      <c r="F28" s="7"/>
      <c r="G28" s="4"/>
      <c r="H28" s="6"/>
      <c r="I28" s="11"/>
      <c r="J28" s="4"/>
      <c r="K28" s="10"/>
      <c r="L28" s="7"/>
      <c r="M28" s="4"/>
      <c r="N28" s="6"/>
      <c r="O28" s="11"/>
      <c r="P28" s="4"/>
      <c r="Q28" s="10"/>
      <c r="R28" s="7">
        <f t="shared" si="0"/>
        <v>0</v>
      </c>
      <c r="S28" s="7">
        <f t="shared" si="1"/>
        <v>0</v>
      </c>
      <c r="T28" s="7">
        <f t="shared" si="2"/>
        <v>0</v>
      </c>
    </row>
    <row r="29" spans="1:20" ht="12.75">
      <c r="A29" s="4">
        <v>26</v>
      </c>
      <c r="B29" s="8">
        <f>IF(Dane!B29="","",Dane!B29)</f>
      </c>
      <c r="C29" s="11"/>
      <c r="D29" s="4"/>
      <c r="E29" s="10"/>
      <c r="F29" s="7"/>
      <c r="G29" s="4"/>
      <c r="H29" s="6"/>
      <c r="I29" s="11"/>
      <c r="J29" s="4"/>
      <c r="K29" s="10"/>
      <c r="L29" s="7"/>
      <c r="M29" s="4"/>
      <c r="N29" s="6"/>
      <c r="O29" s="11"/>
      <c r="P29" s="4"/>
      <c r="Q29" s="10"/>
      <c r="R29" s="7">
        <f t="shared" si="0"/>
        <v>0</v>
      </c>
      <c r="S29" s="7">
        <f t="shared" si="1"/>
        <v>0</v>
      </c>
      <c r="T29" s="7">
        <f t="shared" si="2"/>
        <v>0</v>
      </c>
    </row>
    <row r="30" spans="1:20" ht="12.75">
      <c r="A30" s="4">
        <v>27</v>
      </c>
      <c r="B30" s="8">
        <f>IF(Dane!B30="","",Dane!B30)</f>
      </c>
      <c r="C30" s="11"/>
      <c r="D30" s="4"/>
      <c r="E30" s="10"/>
      <c r="F30" s="7"/>
      <c r="G30" s="4"/>
      <c r="H30" s="6"/>
      <c r="I30" s="11"/>
      <c r="J30" s="4"/>
      <c r="K30" s="10"/>
      <c r="L30" s="7"/>
      <c r="M30" s="4"/>
      <c r="N30" s="6"/>
      <c r="O30" s="11"/>
      <c r="P30" s="4"/>
      <c r="Q30" s="10"/>
      <c r="R30" s="7">
        <f t="shared" si="0"/>
        <v>0</v>
      </c>
      <c r="S30" s="7">
        <f t="shared" si="1"/>
        <v>0</v>
      </c>
      <c r="T30" s="7">
        <f t="shared" si="2"/>
        <v>0</v>
      </c>
    </row>
    <row r="31" spans="1:20" ht="12.75">
      <c r="A31" s="4">
        <v>28</v>
      </c>
      <c r="B31" s="8">
        <f>IF(Dane!B31="","",Dane!B31)</f>
      </c>
      <c r="C31" s="11"/>
      <c r="D31" s="4"/>
      <c r="E31" s="10"/>
      <c r="F31" s="7"/>
      <c r="G31" s="4"/>
      <c r="H31" s="6"/>
      <c r="I31" s="11"/>
      <c r="J31" s="4"/>
      <c r="K31" s="10"/>
      <c r="L31" s="7"/>
      <c r="M31" s="4"/>
      <c r="N31" s="6"/>
      <c r="O31" s="11"/>
      <c r="P31" s="4"/>
      <c r="Q31" s="10"/>
      <c r="R31" s="7">
        <f t="shared" si="0"/>
        <v>0</v>
      </c>
      <c r="S31" s="7">
        <f t="shared" si="1"/>
        <v>0</v>
      </c>
      <c r="T31" s="7">
        <f t="shared" si="2"/>
        <v>0</v>
      </c>
    </row>
    <row r="32" spans="1:20" ht="12.75">
      <c r="A32" s="4">
        <v>29</v>
      </c>
      <c r="B32" s="8">
        <f>IF(Dane!B32="","",Dane!B32)</f>
      </c>
      <c r="C32" s="11"/>
      <c r="D32" s="4"/>
      <c r="E32" s="10"/>
      <c r="F32" s="7"/>
      <c r="G32" s="4"/>
      <c r="H32" s="6"/>
      <c r="I32" s="11"/>
      <c r="J32" s="4"/>
      <c r="K32" s="10"/>
      <c r="L32" s="7"/>
      <c r="M32" s="4"/>
      <c r="N32" s="6"/>
      <c r="O32" s="11"/>
      <c r="P32" s="4"/>
      <c r="Q32" s="10"/>
      <c r="R32" s="7">
        <f t="shared" si="0"/>
        <v>0</v>
      </c>
      <c r="S32" s="7">
        <f t="shared" si="1"/>
        <v>0</v>
      </c>
      <c r="T32" s="7">
        <f t="shared" si="2"/>
        <v>0</v>
      </c>
    </row>
    <row r="33" spans="1:20" ht="12.75">
      <c r="A33" s="4">
        <v>30</v>
      </c>
      <c r="B33" s="8">
        <f>IF(Dane!B33="","",Dane!B33)</f>
      </c>
      <c r="C33" s="11"/>
      <c r="D33" s="4"/>
      <c r="E33" s="10"/>
      <c r="F33" s="7"/>
      <c r="G33" s="4"/>
      <c r="H33" s="6"/>
      <c r="I33" s="11"/>
      <c r="J33" s="4"/>
      <c r="K33" s="10"/>
      <c r="L33" s="7"/>
      <c r="M33" s="4"/>
      <c r="N33" s="6"/>
      <c r="O33" s="11"/>
      <c r="P33" s="4"/>
      <c r="Q33" s="10"/>
      <c r="R33" s="7">
        <f t="shared" si="0"/>
        <v>0</v>
      </c>
      <c r="S33" s="7">
        <f t="shared" si="1"/>
        <v>0</v>
      </c>
      <c r="T33" s="7">
        <f t="shared" si="2"/>
        <v>0</v>
      </c>
    </row>
    <row r="34" spans="1:20" ht="12.75">
      <c r="A34" s="4">
        <v>31</v>
      </c>
      <c r="B34" s="8">
        <f>IF(Dane!B34="","",Dane!B34)</f>
      </c>
      <c r="C34" s="11"/>
      <c r="D34" s="4"/>
      <c r="E34" s="10"/>
      <c r="F34" s="7"/>
      <c r="G34" s="4"/>
      <c r="H34" s="6"/>
      <c r="I34" s="11"/>
      <c r="J34" s="4"/>
      <c r="K34" s="10"/>
      <c r="L34" s="7"/>
      <c r="M34" s="4"/>
      <c r="N34" s="6"/>
      <c r="O34" s="11"/>
      <c r="P34" s="4"/>
      <c r="Q34" s="10"/>
      <c r="R34" s="7">
        <f t="shared" si="0"/>
        <v>0</v>
      </c>
      <c r="S34" s="7">
        <f t="shared" si="1"/>
        <v>0</v>
      </c>
      <c r="T34" s="7">
        <f t="shared" si="2"/>
        <v>0</v>
      </c>
    </row>
    <row r="35" spans="1:20" ht="12.75">
      <c r="A35" s="4">
        <v>32</v>
      </c>
      <c r="B35" s="8">
        <f>IF(Dane!B35="","",Dane!B35)</f>
      </c>
      <c r="C35" s="11"/>
      <c r="D35" s="4"/>
      <c r="E35" s="10"/>
      <c r="F35" s="7"/>
      <c r="G35" s="4"/>
      <c r="H35" s="6"/>
      <c r="I35" s="11"/>
      <c r="J35" s="4"/>
      <c r="K35" s="10"/>
      <c r="L35" s="7"/>
      <c r="M35" s="4"/>
      <c r="N35" s="6"/>
      <c r="O35" s="11"/>
      <c r="P35" s="4"/>
      <c r="Q35" s="10"/>
      <c r="R35" s="7">
        <f t="shared" si="0"/>
        <v>0</v>
      </c>
      <c r="S35" s="7">
        <f t="shared" si="1"/>
        <v>0</v>
      </c>
      <c r="T35" s="7">
        <f t="shared" si="2"/>
        <v>0</v>
      </c>
    </row>
    <row r="36" spans="1:20" ht="12.75">
      <c r="A36" s="4">
        <v>33</v>
      </c>
      <c r="B36" s="8">
        <f>IF(Dane!B36="","",Dane!B36)</f>
      </c>
      <c r="C36" s="11"/>
      <c r="D36" s="4"/>
      <c r="E36" s="10"/>
      <c r="F36" s="7"/>
      <c r="G36" s="4"/>
      <c r="H36" s="6"/>
      <c r="I36" s="11"/>
      <c r="J36" s="4"/>
      <c r="K36" s="10"/>
      <c r="L36" s="7"/>
      <c r="M36" s="4"/>
      <c r="N36" s="6"/>
      <c r="O36" s="11"/>
      <c r="P36" s="4"/>
      <c r="Q36" s="10"/>
      <c r="R36" s="7">
        <f t="shared" si="0"/>
        <v>0</v>
      </c>
      <c r="S36" s="7">
        <f t="shared" si="1"/>
        <v>0</v>
      </c>
      <c r="T36" s="7">
        <f t="shared" si="2"/>
        <v>0</v>
      </c>
    </row>
    <row r="37" spans="1:20" ht="12.75">
      <c r="A37" s="4">
        <v>34</v>
      </c>
      <c r="B37" s="8">
        <f>IF(Dane!B37="","",Dane!B37)</f>
      </c>
      <c r="C37" s="11"/>
      <c r="D37" s="4"/>
      <c r="E37" s="10"/>
      <c r="F37" s="7"/>
      <c r="G37" s="4"/>
      <c r="H37" s="6"/>
      <c r="I37" s="11"/>
      <c r="J37" s="4"/>
      <c r="K37" s="10"/>
      <c r="L37" s="7"/>
      <c r="M37" s="4"/>
      <c r="N37" s="6"/>
      <c r="O37" s="11"/>
      <c r="P37" s="4"/>
      <c r="Q37" s="10"/>
      <c r="R37" s="7">
        <f t="shared" si="0"/>
        <v>0</v>
      </c>
      <c r="S37" s="7">
        <f t="shared" si="1"/>
        <v>0</v>
      </c>
      <c r="T37" s="7">
        <f t="shared" si="2"/>
        <v>0</v>
      </c>
    </row>
    <row r="38" spans="1:20" ht="12.75">
      <c r="A38" s="4">
        <v>35</v>
      </c>
      <c r="B38" s="8">
        <f>IF(Dane!B38="","",Dane!B38)</f>
      </c>
      <c r="C38" s="11"/>
      <c r="D38" s="4"/>
      <c r="E38" s="10"/>
      <c r="F38" s="7"/>
      <c r="G38" s="4"/>
      <c r="H38" s="6"/>
      <c r="I38" s="11"/>
      <c r="J38" s="4"/>
      <c r="K38" s="10"/>
      <c r="L38" s="7"/>
      <c r="M38" s="4"/>
      <c r="N38" s="6"/>
      <c r="O38" s="11"/>
      <c r="P38" s="4"/>
      <c r="Q38" s="10"/>
      <c r="R38" s="7">
        <f t="shared" si="0"/>
        <v>0</v>
      </c>
      <c r="S38" s="7">
        <f t="shared" si="1"/>
        <v>0</v>
      </c>
      <c r="T38" s="7">
        <f t="shared" si="2"/>
        <v>0</v>
      </c>
    </row>
    <row r="39" spans="1:20" ht="12.75">
      <c r="A39" s="4">
        <v>36</v>
      </c>
      <c r="B39" s="8">
        <f>IF(Dane!B39="","",Dane!B39)</f>
      </c>
      <c r="C39" s="11"/>
      <c r="D39" s="4"/>
      <c r="E39" s="10"/>
      <c r="F39" s="7"/>
      <c r="G39" s="4"/>
      <c r="H39" s="6"/>
      <c r="I39" s="11"/>
      <c r="J39" s="4"/>
      <c r="K39" s="10"/>
      <c r="L39" s="7"/>
      <c r="M39" s="4"/>
      <c r="N39" s="6"/>
      <c r="O39" s="11"/>
      <c r="P39" s="4"/>
      <c r="Q39" s="10"/>
      <c r="R39" s="7">
        <f t="shared" si="0"/>
        <v>0</v>
      </c>
      <c r="S39" s="7">
        <f t="shared" si="1"/>
        <v>0</v>
      </c>
      <c r="T39" s="7">
        <f t="shared" si="2"/>
        <v>0</v>
      </c>
    </row>
    <row r="40" spans="1:20" ht="12.75">
      <c r="A40" s="4">
        <v>37</v>
      </c>
      <c r="B40" s="8">
        <f>IF(Dane!B40="","",Dane!B40)</f>
      </c>
      <c r="C40" s="11"/>
      <c r="D40" s="4"/>
      <c r="E40" s="10"/>
      <c r="F40" s="7"/>
      <c r="G40" s="4"/>
      <c r="H40" s="6"/>
      <c r="I40" s="11"/>
      <c r="J40" s="4"/>
      <c r="K40" s="10"/>
      <c r="L40" s="7"/>
      <c r="M40" s="4"/>
      <c r="N40" s="6"/>
      <c r="O40" s="11"/>
      <c r="P40" s="4"/>
      <c r="Q40" s="10"/>
      <c r="R40" s="7">
        <f t="shared" si="0"/>
        <v>0</v>
      </c>
      <c r="S40" s="7">
        <f t="shared" si="1"/>
        <v>0</v>
      </c>
      <c r="T40" s="7">
        <f t="shared" si="2"/>
        <v>0</v>
      </c>
    </row>
    <row r="41" spans="1:20" ht="12.75">
      <c r="A41" s="4">
        <v>38</v>
      </c>
      <c r="B41" s="8">
        <f>IF(Dane!B41="","",Dane!B41)</f>
      </c>
      <c r="C41" s="11"/>
      <c r="D41" s="4"/>
      <c r="E41" s="10"/>
      <c r="F41" s="7"/>
      <c r="G41" s="4"/>
      <c r="H41" s="6"/>
      <c r="I41" s="11"/>
      <c r="J41" s="4"/>
      <c r="K41" s="10"/>
      <c r="L41" s="7"/>
      <c r="M41" s="4"/>
      <c r="N41" s="6"/>
      <c r="O41" s="11"/>
      <c r="P41" s="4"/>
      <c r="Q41" s="10"/>
      <c r="R41" s="7">
        <f t="shared" si="0"/>
        <v>0</v>
      </c>
      <c r="S41" s="7">
        <f t="shared" si="1"/>
        <v>0</v>
      </c>
      <c r="T41" s="7">
        <f t="shared" si="2"/>
        <v>0</v>
      </c>
    </row>
    <row r="42" spans="1:20" ht="12.75">
      <c r="A42" s="5"/>
      <c r="B42" s="6" t="s">
        <v>10</v>
      </c>
      <c r="C42" s="11">
        <f aca="true" t="shared" si="3" ref="C42:Q42">SUM(C4:C33)</f>
        <v>0</v>
      </c>
      <c r="D42" s="4">
        <f t="shared" si="3"/>
        <v>0</v>
      </c>
      <c r="E42" s="10">
        <f t="shared" si="3"/>
        <v>0</v>
      </c>
      <c r="F42" s="11">
        <f t="shared" si="3"/>
        <v>0</v>
      </c>
      <c r="G42" s="4">
        <f t="shared" si="3"/>
        <v>0</v>
      </c>
      <c r="H42" s="10">
        <f t="shared" si="3"/>
        <v>0</v>
      </c>
      <c r="I42" s="11">
        <f t="shared" si="3"/>
        <v>0</v>
      </c>
      <c r="J42" s="4">
        <f t="shared" si="3"/>
        <v>0</v>
      </c>
      <c r="K42" s="10">
        <f t="shared" si="3"/>
        <v>0</v>
      </c>
      <c r="L42" s="11">
        <f t="shared" si="3"/>
        <v>0</v>
      </c>
      <c r="M42" s="4">
        <f t="shared" si="3"/>
        <v>0</v>
      </c>
      <c r="N42" s="10">
        <f t="shared" si="3"/>
        <v>0</v>
      </c>
      <c r="O42" s="11">
        <f t="shared" si="3"/>
        <v>0</v>
      </c>
      <c r="P42" s="4">
        <f t="shared" si="3"/>
        <v>0</v>
      </c>
      <c r="Q42" s="10">
        <f t="shared" si="3"/>
        <v>0</v>
      </c>
      <c r="R42" s="7">
        <f t="shared" si="0"/>
        <v>0</v>
      </c>
      <c r="S42" s="4">
        <f t="shared" si="1"/>
        <v>0</v>
      </c>
      <c r="T42" s="4">
        <f t="shared" si="2"/>
        <v>0</v>
      </c>
    </row>
    <row r="43" spans="3:5" ht="12.75">
      <c r="C43" s="2"/>
      <c r="D43" s="2"/>
      <c r="E43" s="2"/>
    </row>
    <row r="44" spans="2:20" ht="36">
      <c r="B44" s="191" t="s">
        <v>152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>
        <f>SUM(C44:Q44)</f>
        <v>0</v>
      </c>
      <c r="S44" s="218"/>
      <c r="T44" s="218"/>
    </row>
    <row r="45" spans="1:20" ht="12.75">
      <c r="A45" s="216" t="s">
        <v>0</v>
      </c>
      <c r="B45" s="217" t="s">
        <v>1</v>
      </c>
      <c r="C45" s="211">
        <v>1</v>
      </c>
      <c r="D45" s="212"/>
      <c r="E45" s="213"/>
      <c r="F45" s="214">
        <v>2</v>
      </c>
      <c r="G45" s="212"/>
      <c r="H45" s="215"/>
      <c r="I45" s="211">
        <v>3</v>
      </c>
      <c r="J45" s="212"/>
      <c r="K45" s="213"/>
      <c r="L45" s="214">
        <v>4</v>
      </c>
      <c r="M45" s="212"/>
      <c r="N45" s="215"/>
      <c r="O45" s="211">
        <v>5</v>
      </c>
      <c r="P45" s="212"/>
      <c r="Q45" s="213"/>
      <c r="R45" s="211" t="s">
        <v>29</v>
      </c>
      <c r="S45" s="212"/>
      <c r="T45" s="212"/>
    </row>
    <row r="46" spans="1:20" ht="12.75">
      <c r="A46" s="216"/>
      <c r="B46" s="217"/>
      <c r="C46" s="11" t="s">
        <v>7</v>
      </c>
      <c r="D46" s="4" t="s">
        <v>8</v>
      </c>
      <c r="E46" s="10" t="s">
        <v>9</v>
      </c>
      <c r="F46" s="11" t="s">
        <v>7</v>
      </c>
      <c r="G46" s="4" t="s">
        <v>8</v>
      </c>
      <c r="H46" s="10" t="s">
        <v>9</v>
      </c>
      <c r="I46" s="11" t="s">
        <v>7</v>
      </c>
      <c r="J46" s="4" t="s">
        <v>8</v>
      </c>
      <c r="K46" s="10" t="s">
        <v>9</v>
      </c>
      <c r="L46" s="11" t="s">
        <v>7</v>
      </c>
      <c r="M46" s="4" t="s">
        <v>8</v>
      </c>
      <c r="N46" s="10" t="s">
        <v>9</v>
      </c>
      <c r="O46" s="11" t="s">
        <v>7</v>
      </c>
      <c r="P46" s="4" t="s">
        <v>8</v>
      </c>
      <c r="Q46" s="10" t="s">
        <v>9</v>
      </c>
      <c r="R46" s="7" t="s">
        <v>7</v>
      </c>
      <c r="S46" s="6" t="s">
        <v>8</v>
      </c>
      <c r="T46" s="11" t="s">
        <v>9</v>
      </c>
    </row>
    <row r="47" spans="1:20" ht="12.75">
      <c r="A47" s="4">
        <v>1</v>
      </c>
      <c r="B47" s="8" t="str">
        <f>IF(Dane!B4="","",Dane!B4)</f>
        <v>Nazwisko Imię</v>
      </c>
      <c r="C47" s="11"/>
      <c r="D47" s="4"/>
      <c r="E47" s="10"/>
      <c r="F47" s="7"/>
      <c r="G47" s="4"/>
      <c r="H47" s="6"/>
      <c r="I47" s="11"/>
      <c r="J47" s="4"/>
      <c r="K47" s="10"/>
      <c r="L47" s="7"/>
      <c r="M47" s="4"/>
      <c r="N47" s="6"/>
      <c r="O47" s="11"/>
      <c r="P47" s="4"/>
      <c r="Q47" s="10"/>
      <c r="R47" s="7">
        <f aca="true" t="shared" si="4" ref="R47:R85">C47+F47+I47+L47+O47</f>
        <v>0</v>
      </c>
      <c r="S47" s="7">
        <f aca="true" t="shared" si="5" ref="S47:S85">D47+G47+J47+M47+P47</f>
        <v>0</v>
      </c>
      <c r="T47" s="7">
        <f aca="true" t="shared" si="6" ref="T47:T85">E47+H47+K47+N47+Q47</f>
        <v>0</v>
      </c>
    </row>
    <row r="48" spans="1:20" ht="12.75">
      <c r="A48" s="4">
        <v>2</v>
      </c>
      <c r="B48" s="8" t="str">
        <f>IF(Dane!B5="","",Dane!B5)</f>
        <v>Nazwisko Imię</v>
      </c>
      <c r="C48" s="11"/>
      <c r="D48" s="4"/>
      <c r="E48" s="10"/>
      <c r="F48" s="7"/>
      <c r="G48" s="4"/>
      <c r="H48" s="6"/>
      <c r="I48" s="11"/>
      <c r="J48" s="4"/>
      <c r="K48" s="10"/>
      <c r="L48" s="7"/>
      <c r="M48" s="4"/>
      <c r="N48" s="6"/>
      <c r="O48" s="11"/>
      <c r="P48" s="4"/>
      <c r="Q48" s="10"/>
      <c r="R48" s="7">
        <f t="shared" si="4"/>
        <v>0</v>
      </c>
      <c r="S48" s="7">
        <f t="shared" si="5"/>
        <v>0</v>
      </c>
      <c r="T48" s="7">
        <f t="shared" si="6"/>
        <v>0</v>
      </c>
    </row>
    <row r="49" spans="1:20" ht="12.75">
      <c r="A49" s="4">
        <v>3</v>
      </c>
      <c r="B49" s="8" t="str">
        <f>IF(Dane!B6="","",Dane!B6)</f>
        <v>Nazwisko Imię</v>
      </c>
      <c r="C49" s="11"/>
      <c r="D49" s="4"/>
      <c r="E49" s="10"/>
      <c r="F49" s="7"/>
      <c r="G49" s="4"/>
      <c r="H49" s="6"/>
      <c r="I49" s="11"/>
      <c r="J49" s="4"/>
      <c r="K49" s="10"/>
      <c r="L49" s="7"/>
      <c r="M49" s="4"/>
      <c r="N49" s="6"/>
      <c r="O49" s="11"/>
      <c r="P49" s="4"/>
      <c r="Q49" s="10"/>
      <c r="R49" s="7">
        <f t="shared" si="4"/>
        <v>0</v>
      </c>
      <c r="S49" s="7">
        <f t="shared" si="5"/>
        <v>0</v>
      </c>
      <c r="T49" s="7">
        <f t="shared" si="6"/>
        <v>0</v>
      </c>
    </row>
    <row r="50" spans="1:20" ht="12.75">
      <c r="A50" s="4">
        <v>4</v>
      </c>
      <c r="B50" s="8" t="str">
        <f>IF(Dane!B7="","",Dane!B7)</f>
        <v>Nazwisko Imię</v>
      </c>
      <c r="C50" s="11"/>
      <c r="D50" s="4"/>
      <c r="E50" s="10"/>
      <c r="F50" s="7"/>
      <c r="G50" s="4"/>
      <c r="H50" s="6"/>
      <c r="I50" s="11"/>
      <c r="J50" s="4"/>
      <c r="K50" s="10"/>
      <c r="L50" s="7"/>
      <c r="M50" s="4"/>
      <c r="N50" s="6"/>
      <c r="O50" s="11"/>
      <c r="P50" s="4"/>
      <c r="Q50" s="10"/>
      <c r="R50" s="7">
        <f t="shared" si="4"/>
        <v>0</v>
      </c>
      <c r="S50" s="7">
        <f t="shared" si="5"/>
        <v>0</v>
      </c>
      <c r="T50" s="7">
        <f t="shared" si="6"/>
        <v>0</v>
      </c>
    </row>
    <row r="51" spans="1:20" ht="12.75">
      <c r="A51" s="4">
        <v>5</v>
      </c>
      <c r="B51" s="8" t="str">
        <f>IF(Dane!B8="","",Dane!B8)</f>
        <v>Nazwisko Imię</v>
      </c>
      <c r="C51" s="11"/>
      <c r="D51" s="4"/>
      <c r="E51" s="10"/>
      <c r="F51" s="7"/>
      <c r="G51" s="4"/>
      <c r="H51" s="6"/>
      <c r="I51" s="11"/>
      <c r="J51" s="4"/>
      <c r="K51" s="10"/>
      <c r="L51" s="7"/>
      <c r="M51" s="4"/>
      <c r="N51" s="6"/>
      <c r="O51" s="11"/>
      <c r="P51" s="4"/>
      <c r="Q51" s="10"/>
      <c r="R51" s="7">
        <f t="shared" si="4"/>
        <v>0</v>
      </c>
      <c r="S51" s="7">
        <f t="shared" si="5"/>
        <v>0</v>
      </c>
      <c r="T51" s="7">
        <f t="shared" si="6"/>
        <v>0</v>
      </c>
    </row>
    <row r="52" spans="1:20" ht="12.75">
      <c r="A52" s="4">
        <v>6</v>
      </c>
      <c r="B52" s="8" t="str">
        <f>IF(Dane!B9="","",Dane!B9)</f>
        <v>Nazwisko Imię</v>
      </c>
      <c r="C52" s="11"/>
      <c r="D52" s="4"/>
      <c r="E52" s="10"/>
      <c r="F52" s="7"/>
      <c r="G52" s="4"/>
      <c r="H52" s="6"/>
      <c r="I52" s="11"/>
      <c r="J52" s="4"/>
      <c r="K52" s="10"/>
      <c r="L52" s="7"/>
      <c r="M52" s="4"/>
      <c r="N52" s="6"/>
      <c r="O52" s="11"/>
      <c r="P52" s="4"/>
      <c r="Q52" s="10"/>
      <c r="R52" s="7">
        <f t="shared" si="4"/>
        <v>0</v>
      </c>
      <c r="S52" s="7">
        <f t="shared" si="5"/>
        <v>0</v>
      </c>
      <c r="T52" s="7">
        <f t="shared" si="6"/>
        <v>0</v>
      </c>
    </row>
    <row r="53" spans="1:20" ht="12.75">
      <c r="A53" s="4">
        <v>7</v>
      </c>
      <c r="B53" s="8" t="str">
        <f>IF(Dane!B10="","",Dane!B10)</f>
        <v>Nazwisko Imię</v>
      </c>
      <c r="C53" s="11"/>
      <c r="D53" s="4"/>
      <c r="E53" s="10"/>
      <c r="F53" s="7"/>
      <c r="G53" s="4"/>
      <c r="H53" s="6"/>
      <c r="I53" s="11"/>
      <c r="J53" s="4"/>
      <c r="K53" s="10"/>
      <c r="L53" s="7"/>
      <c r="M53" s="4"/>
      <c r="N53" s="6"/>
      <c r="O53" s="11"/>
      <c r="P53" s="4"/>
      <c r="Q53" s="10"/>
      <c r="R53" s="7">
        <f t="shared" si="4"/>
        <v>0</v>
      </c>
      <c r="S53" s="7">
        <f t="shared" si="5"/>
        <v>0</v>
      </c>
      <c r="T53" s="7">
        <f t="shared" si="6"/>
        <v>0</v>
      </c>
    </row>
    <row r="54" spans="1:20" ht="12.75">
      <c r="A54" s="4">
        <v>8</v>
      </c>
      <c r="B54" s="8" t="str">
        <f>IF(Dane!B11="","",Dane!B11)</f>
        <v>Nazwisko Imię</v>
      </c>
      <c r="C54" s="11"/>
      <c r="D54" s="4"/>
      <c r="E54" s="10"/>
      <c r="F54" s="7"/>
      <c r="G54" s="4"/>
      <c r="H54" s="6"/>
      <c r="I54" s="11"/>
      <c r="J54" s="4"/>
      <c r="K54" s="10"/>
      <c r="L54" s="7"/>
      <c r="M54" s="4"/>
      <c r="N54" s="6"/>
      <c r="O54" s="11"/>
      <c r="P54" s="4"/>
      <c r="Q54" s="10"/>
      <c r="R54" s="7">
        <f t="shared" si="4"/>
        <v>0</v>
      </c>
      <c r="S54" s="7">
        <f t="shared" si="5"/>
        <v>0</v>
      </c>
      <c r="T54" s="7">
        <f t="shared" si="6"/>
        <v>0</v>
      </c>
    </row>
    <row r="55" spans="1:20" ht="12.75">
      <c r="A55" s="4">
        <v>9</v>
      </c>
      <c r="B55" s="8" t="str">
        <f>IF(Dane!B12="","",Dane!B12)</f>
        <v>Nazwisko Imię</v>
      </c>
      <c r="C55" s="11"/>
      <c r="D55" s="4"/>
      <c r="E55" s="10"/>
      <c r="F55" s="7"/>
      <c r="G55" s="4"/>
      <c r="H55" s="6"/>
      <c r="I55" s="11"/>
      <c r="J55" s="4"/>
      <c r="K55" s="10"/>
      <c r="L55" s="7"/>
      <c r="M55" s="4"/>
      <c r="N55" s="6"/>
      <c r="O55" s="11"/>
      <c r="P55" s="4"/>
      <c r="Q55" s="10"/>
      <c r="R55" s="7">
        <f t="shared" si="4"/>
        <v>0</v>
      </c>
      <c r="S55" s="7">
        <f t="shared" si="5"/>
        <v>0</v>
      </c>
      <c r="T55" s="7">
        <f t="shared" si="6"/>
        <v>0</v>
      </c>
    </row>
    <row r="56" spans="1:20" ht="12.75">
      <c r="A56" s="4">
        <v>10</v>
      </c>
      <c r="B56" s="8" t="str">
        <f>IF(Dane!B13="","",Dane!B13)</f>
        <v>Nazwisko Imię</v>
      </c>
      <c r="C56" s="11"/>
      <c r="D56" s="4"/>
      <c r="E56" s="10"/>
      <c r="F56" s="7"/>
      <c r="G56" s="4"/>
      <c r="H56" s="6"/>
      <c r="I56" s="11"/>
      <c r="J56" s="4"/>
      <c r="K56" s="10"/>
      <c r="L56" s="7"/>
      <c r="M56" s="4"/>
      <c r="N56" s="6"/>
      <c r="O56" s="11"/>
      <c r="P56" s="4"/>
      <c r="Q56" s="10"/>
      <c r="R56" s="7">
        <f t="shared" si="4"/>
        <v>0</v>
      </c>
      <c r="S56" s="7">
        <f t="shared" si="5"/>
        <v>0</v>
      </c>
      <c r="T56" s="7">
        <f t="shared" si="6"/>
        <v>0</v>
      </c>
    </row>
    <row r="57" spans="1:20" ht="12.75">
      <c r="A57" s="4">
        <v>11</v>
      </c>
      <c r="B57" s="8" t="str">
        <f>IF(Dane!B14="","",Dane!B14)</f>
        <v>Nazwisko Imię</v>
      </c>
      <c r="C57" s="11"/>
      <c r="D57" s="4"/>
      <c r="E57" s="10"/>
      <c r="F57" s="7"/>
      <c r="G57" s="4"/>
      <c r="H57" s="6"/>
      <c r="I57" s="11"/>
      <c r="J57" s="4"/>
      <c r="K57" s="10"/>
      <c r="L57" s="7"/>
      <c r="M57" s="4"/>
      <c r="N57" s="6"/>
      <c r="O57" s="11"/>
      <c r="P57" s="4"/>
      <c r="Q57" s="10"/>
      <c r="R57" s="7">
        <f t="shared" si="4"/>
        <v>0</v>
      </c>
      <c r="S57" s="7">
        <f t="shared" si="5"/>
        <v>0</v>
      </c>
      <c r="T57" s="7">
        <f t="shared" si="6"/>
        <v>0</v>
      </c>
    </row>
    <row r="58" spans="1:20" ht="12.75">
      <c r="A58" s="4">
        <v>12</v>
      </c>
      <c r="B58" s="8" t="str">
        <f>IF(Dane!B15="","",Dane!B15)</f>
        <v>Nazwisko Imię</v>
      </c>
      <c r="C58" s="11"/>
      <c r="D58" s="4"/>
      <c r="E58" s="10"/>
      <c r="F58" s="7"/>
      <c r="G58" s="4"/>
      <c r="H58" s="6"/>
      <c r="I58" s="11"/>
      <c r="J58" s="4"/>
      <c r="K58" s="10"/>
      <c r="L58" s="7"/>
      <c r="M58" s="4"/>
      <c r="N58" s="6"/>
      <c r="O58" s="11"/>
      <c r="P58" s="4"/>
      <c r="Q58" s="10"/>
      <c r="R58" s="7">
        <f t="shared" si="4"/>
        <v>0</v>
      </c>
      <c r="S58" s="7">
        <f t="shared" si="5"/>
        <v>0</v>
      </c>
      <c r="T58" s="7">
        <f t="shared" si="6"/>
        <v>0</v>
      </c>
    </row>
    <row r="59" spans="1:20" ht="12.75">
      <c r="A59" s="4">
        <v>13</v>
      </c>
      <c r="B59" s="8" t="str">
        <f>IF(Dane!B16="","",Dane!B16)</f>
        <v>Nazwisko Imię</v>
      </c>
      <c r="C59" s="11"/>
      <c r="D59" s="4"/>
      <c r="E59" s="10"/>
      <c r="F59" s="7"/>
      <c r="G59" s="4"/>
      <c r="H59" s="6"/>
      <c r="I59" s="11"/>
      <c r="J59" s="4"/>
      <c r="K59" s="10"/>
      <c r="L59" s="7"/>
      <c r="M59" s="4"/>
      <c r="N59" s="6"/>
      <c r="O59" s="11"/>
      <c r="P59" s="4"/>
      <c r="Q59" s="10"/>
      <c r="R59" s="7">
        <f t="shared" si="4"/>
        <v>0</v>
      </c>
      <c r="S59" s="7">
        <f t="shared" si="5"/>
        <v>0</v>
      </c>
      <c r="T59" s="7">
        <f t="shared" si="6"/>
        <v>0</v>
      </c>
    </row>
    <row r="60" spans="1:20" ht="12.75">
      <c r="A60" s="4">
        <v>14</v>
      </c>
      <c r="B60" s="8" t="str">
        <f>IF(Dane!B17="","",Dane!B17)</f>
        <v>Nazwisko Imię</v>
      </c>
      <c r="C60" s="11"/>
      <c r="D60" s="4"/>
      <c r="E60" s="10"/>
      <c r="F60" s="7"/>
      <c r="G60" s="4"/>
      <c r="H60" s="6"/>
      <c r="I60" s="11"/>
      <c r="J60" s="4"/>
      <c r="K60" s="10"/>
      <c r="L60" s="7"/>
      <c r="M60" s="4"/>
      <c r="N60" s="6"/>
      <c r="O60" s="11"/>
      <c r="P60" s="4"/>
      <c r="Q60" s="10"/>
      <c r="R60" s="7">
        <f t="shared" si="4"/>
        <v>0</v>
      </c>
      <c r="S60" s="7">
        <f t="shared" si="5"/>
        <v>0</v>
      </c>
      <c r="T60" s="7">
        <f t="shared" si="6"/>
        <v>0</v>
      </c>
    </row>
    <row r="61" spans="1:20" ht="12.75">
      <c r="A61" s="4">
        <v>15</v>
      </c>
      <c r="B61" s="8" t="str">
        <f>IF(Dane!B18="","",Dane!B18)</f>
        <v>Nazwisko Imię</v>
      </c>
      <c r="C61" s="11"/>
      <c r="D61" s="4"/>
      <c r="E61" s="10"/>
      <c r="F61" s="7"/>
      <c r="G61" s="4"/>
      <c r="H61" s="6"/>
      <c r="I61" s="11"/>
      <c r="J61" s="4"/>
      <c r="K61" s="10"/>
      <c r="L61" s="7"/>
      <c r="M61" s="4"/>
      <c r="N61" s="6"/>
      <c r="O61" s="11"/>
      <c r="P61" s="4"/>
      <c r="Q61" s="10"/>
      <c r="R61" s="7">
        <f t="shared" si="4"/>
        <v>0</v>
      </c>
      <c r="S61" s="7">
        <f t="shared" si="5"/>
        <v>0</v>
      </c>
      <c r="T61" s="7">
        <f t="shared" si="6"/>
        <v>0</v>
      </c>
    </row>
    <row r="62" spans="1:20" ht="12.75">
      <c r="A62" s="4">
        <v>16</v>
      </c>
      <c r="B62" s="8" t="str">
        <f>IF(Dane!B19="","",Dane!B19)</f>
        <v>Nazwisko Imię</v>
      </c>
      <c r="C62" s="11"/>
      <c r="D62" s="4"/>
      <c r="E62" s="10"/>
      <c r="F62" s="7"/>
      <c r="G62" s="4"/>
      <c r="H62" s="6"/>
      <c r="I62" s="11"/>
      <c r="J62" s="4"/>
      <c r="K62" s="10"/>
      <c r="L62" s="7"/>
      <c r="M62" s="4"/>
      <c r="N62" s="6"/>
      <c r="O62" s="11"/>
      <c r="P62" s="4"/>
      <c r="Q62" s="10"/>
      <c r="R62" s="7">
        <f t="shared" si="4"/>
        <v>0</v>
      </c>
      <c r="S62" s="7">
        <f t="shared" si="5"/>
        <v>0</v>
      </c>
      <c r="T62" s="7">
        <f t="shared" si="6"/>
        <v>0</v>
      </c>
    </row>
    <row r="63" spans="1:20" ht="12.75">
      <c r="A63" s="4">
        <v>17</v>
      </c>
      <c r="B63" s="8" t="str">
        <f>IF(Dane!B20="","",Dane!B20)</f>
        <v>Nazwisko Imię</v>
      </c>
      <c r="C63" s="11"/>
      <c r="D63" s="4"/>
      <c r="E63" s="10"/>
      <c r="F63" s="7"/>
      <c r="G63" s="4"/>
      <c r="H63" s="6"/>
      <c r="I63" s="11"/>
      <c r="J63" s="4"/>
      <c r="K63" s="10"/>
      <c r="L63" s="7"/>
      <c r="M63" s="4"/>
      <c r="N63" s="6"/>
      <c r="O63" s="11"/>
      <c r="P63" s="4"/>
      <c r="Q63" s="10"/>
      <c r="R63" s="7">
        <f t="shared" si="4"/>
        <v>0</v>
      </c>
      <c r="S63" s="7">
        <f t="shared" si="5"/>
        <v>0</v>
      </c>
      <c r="T63" s="7">
        <f t="shared" si="6"/>
        <v>0</v>
      </c>
    </row>
    <row r="64" spans="1:20" ht="12.75">
      <c r="A64" s="4">
        <v>18</v>
      </c>
      <c r="B64" s="8" t="str">
        <f>IF(Dane!B21="","",Dane!B21)</f>
        <v>Nazwisko Imię</v>
      </c>
      <c r="C64" s="11"/>
      <c r="D64" s="4"/>
      <c r="E64" s="10"/>
      <c r="F64" s="7"/>
      <c r="G64" s="4"/>
      <c r="H64" s="6"/>
      <c r="I64" s="11"/>
      <c r="J64" s="4"/>
      <c r="K64" s="10"/>
      <c r="L64" s="7"/>
      <c r="M64" s="4"/>
      <c r="N64" s="6"/>
      <c r="O64" s="11"/>
      <c r="P64" s="4"/>
      <c r="Q64" s="10"/>
      <c r="R64" s="7">
        <f t="shared" si="4"/>
        <v>0</v>
      </c>
      <c r="S64" s="7">
        <f t="shared" si="5"/>
        <v>0</v>
      </c>
      <c r="T64" s="7">
        <f t="shared" si="6"/>
        <v>0</v>
      </c>
    </row>
    <row r="65" spans="1:20" ht="12.75">
      <c r="A65" s="4">
        <v>19</v>
      </c>
      <c r="B65" s="8" t="str">
        <f>IF(Dane!B22="","",Dane!B22)</f>
        <v>Nazwisko Imię</v>
      </c>
      <c r="C65" s="11"/>
      <c r="D65" s="4"/>
      <c r="E65" s="10"/>
      <c r="F65" s="7"/>
      <c r="G65" s="4"/>
      <c r="H65" s="6"/>
      <c r="I65" s="11"/>
      <c r="J65" s="4"/>
      <c r="K65" s="10"/>
      <c r="L65" s="7"/>
      <c r="M65" s="4"/>
      <c r="N65" s="6"/>
      <c r="O65" s="11"/>
      <c r="P65" s="4"/>
      <c r="Q65" s="10"/>
      <c r="R65" s="7">
        <f t="shared" si="4"/>
        <v>0</v>
      </c>
      <c r="S65" s="7">
        <f t="shared" si="5"/>
        <v>0</v>
      </c>
      <c r="T65" s="7">
        <f t="shared" si="6"/>
        <v>0</v>
      </c>
    </row>
    <row r="66" spans="1:20" ht="12.75">
      <c r="A66" s="4">
        <v>20</v>
      </c>
      <c r="B66" s="8" t="str">
        <f>IF(Dane!B23="","",Dane!B23)</f>
        <v>Nazwisko Imię</v>
      </c>
      <c r="C66" s="11"/>
      <c r="D66" s="4"/>
      <c r="E66" s="10"/>
      <c r="F66" s="7"/>
      <c r="G66" s="4"/>
      <c r="H66" s="6"/>
      <c r="I66" s="11"/>
      <c r="J66" s="4"/>
      <c r="K66" s="10"/>
      <c r="L66" s="7"/>
      <c r="M66" s="4"/>
      <c r="N66" s="6"/>
      <c r="O66" s="11"/>
      <c r="P66" s="4"/>
      <c r="Q66" s="10"/>
      <c r="R66" s="7">
        <f t="shared" si="4"/>
        <v>0</v>
      </c>
      <c r="S66" s="7">
        <f t="shared" si="5"/>
        <v>0</v>
      </c>
      <c r="T66" s="7">
        <f t="shared" si="6"/>
        <v>0</v>
      </c>
    </row>
    <row r="67" spans="1:20" ht="12.75">
      <c r="A67" s="4">
        <v>21</v>
      </c>
      <c r="B67" s="8" t="str">
        <f>IF(Dane!B24="","",Dane!B24)</f>
        <v>Nazwisko Imię</v>
      </c>
      <c r="C67" s="11"/>
      <c r="D67" s="4"/>
      <c r="E67" s="10"/>
      <c r="F67" s="7"/>
      <c r="G67" s="4"/>
      <c r="H67" s="6"/>
      <c r="I67" s="11"/>
      <c r="J67" s="4"/>
      <c r="K67" s="10"/>
      <c r="L67" s="7"/>
      <c r="M67" s="4"/>
      <c r="N67" s="6"/>
      <c r="O67" s="11"/>
      <c r="P67" s="4"/>
      <c r="Q67" s="10"/>
      <c r="R67" s="7">
        <f t="shared" si="4"/>
        <v>0</v>
      </c>
      <c r="S67" s="7">
        <f t="shared" si="5"/>
        <v>0</v>
      </c>
      <c r="T67" s="7">
        <f t="shared" si="6"/>
        <v>0</v>
      </c>
    </row>
    <row r="68" spans="1:20" ht="12.75">
      <c r="A68" s="4">
        <v>22</v>
      </c>
      <c r="B68" s="8" t="str">
        <f>IF(Dane!B25="","",Dane!B25)</f>
        <v>Nazwisko Imię</v>
      </c>
      <c r="C68" s="11"/>
      <c r="D68" s="4"/>
      <c r="E68" s="10"/>
      <c r="F68" s="7"/>
      <c r="G68" s="4"/>
      <c r="H68" s="6"/>
      <c r="I68" s="11"/>
      <c r="J68" s="4"/>
      <c r="K68" s="10"/>
      <c r="L68" s="7"/>
      <c r="M68" s="4"/>
      <c r="N68" s="6"/>
      <c r="O68" s="11"/>
      <c r="P68" s="4"/>
      <c r="Q68" s="10"/>
      <c r="R68" s="7">
        <f t="shared" si="4"/>
        <v>0</v>
      </c>
      <c r="S68" s="7">
        <f t="shared" si="5"/>
        <v>0</v>
      </c>
      <c r="T68" s="7">
        <f t="shared" si="6"/>
        <v>0</v>
      </c>
    </row>
    <row r="69" spans="1:20" ht="12.75">
      <c r="A69" s="4">
        <v>23</v>
      </c>
      <c r="B69" s="8" t="str">
        <f>IF(Dane!B26="","",Dane!B26)</f>
        <v>Nazwisko Imię</v>
      </c>
      <c r="C69" s="11"/>
      <c r="D69" s="4"/>
      <c r="E69" s="10"/>
      <c r="F69" s="7"/>
      <c r="G69" s="4"/>
      <c r="H69" s="6"/>
      <c r="I69" s="11"/>
      <c r="J69" s="4"/>
      <c r="K69" s="10"/>
      <c r="L69" s="7"/>
      <c r="M69" s="4"/>
      <c r="N69" s="6"/>
      <c r="O69" s="11"/>
      <c r="P69" s="4"/>
      <c r="Q69" s="10"/>
      <c r="R69" s="7">
        <f t="shared" si="4"/>
        <v>0</v>
      </c>
      <c r="S69" s="7">
        <f t="shared" si="5"/>
        <v>0</v>
      </c>
      <c r="T69" s="7">
        <f t="shared" si="6"/>
        <v>0</v>
      </c>
    </row>
    <row r="70" spans="1:20" ht="12.75">
      <c r="A70" s="4">
        <v>24</v>
      </c>
      <c r="B70" s="8" t="str">
        <f>IF(Dane!B27="","",Dane!B27)</f>
        <v>Nazwisko Imię</v>
      </c>
      <c r="C70" s="11"/>
      <c r="D70" s="4"/>
      <c r="E70" s="10"/>
      <c r="F70" s="7"/>
      <c r="G70" s="4"/>
      <c r="H70" s="6"/>
      <c r="I70" s="11"/>
      <c r="J70" s="4"/>
      <c r="K70" s="10"/>
      <c r="L70" s="7"/>
      <c r="M70" s="4"/>
      <c r="N70" s="6"/>
      <c r="O70" s="11"/>
      <c r="P70" s="4"/>
      <c r="Q70" s="10"/>
      <c r="R70" s="7">
        <f t="shared" si="4"/>
        <v>0</v>
      </c>
      <c r="S70" s="7">
        <f t="shared" si="5"/>
        <v>0</v>
      </c>
      <c r="T70" s="7">
        <f t="shared" si="6"/>
        <v>0</v>
      </c>
    </row>
    <row r="71" spans="1:20" ht="12.75">
      <c r="A71" s="4">
        <v>25</v>
      </c>
      <c r="B71" s="8">
        <f>IF(Dane!B28="","",Dane!B28)</f>
      </c>
      <c r="C71" s="11"/>
      <c r="D71" s="4"/>
      <c r="E71" s="10"/>
      <c r="F71" s="7"/>
      <c r="G71" s="4"/>
      <c r="H71" s="6"/>
      <c r="I71" s="11"/>
      <c r="J71" s="4"/>
      <c r="K71" s="10"/>
      <c r="L71" s="7"/>
      <c r="M71" s="4"/>
      <c r="N71" s="6"/>
      <c r="O71" s="11"/>
      <c r="P71" s="4"/>
      <c r="Q71" s="10"/>
      <c r="R71" s="7">
        <f t="shared" si="4"/>
        <v>0</v>
      </c>
      <c r="S71" s="7">
        <f t="shared" si="5"/>
        <v>0</v>
      </c>
      <c r="T71" s="7">
        <f t="shared" si="6"/>
        <v>0</v>
      </c>
    </row>
    <row r="72" spans="1:20" ht="12.75">
      <c r="A72" s="4">
        <v>26</v>
      </c>
      <c r="B72" s="8">
        <f>IF(Dane!B29="","",Dane!B29)</f>
      </c>
      <c r="C72" s="11"/>
      <c r="D72" s="4"/>
      <c r="E72" s="10"/>
      <c r="F72" s="7"/>
      <c r="G72" s="4"/>
      <c r="H72" s="6"/>
      <c r="I72" s="11"/>
      <c r="J72" s="4"/>
      <c r="K72" s="10"/>
      <c r="L72" s="7"/>
      <c r="M72" s="4"/>
      <c r="N72" s="6"/>
      <c r="O72" s="11"/>
      <c r="P72" s="4"/>
      <c r="Q72" s="10"/>
      <c r="R72" s="7">
        <f t="shared" si="4"/>
        <v>0</v>
      </c>
      <c r="S72" s="7">
        <f t="shared" si="5"/>
        <v>0</v>
      </c>
      <c r="T72" s="7">
        <f t="shared" si="6"/>
        <v>0</v>
      </c>
    </row>
    <row r="73" spans="1:20" ht="12.75">
      <c r="A73" s="4">
        <v>27</v>
      </c>
      <c r="B73" s="8">
        <f>IF(Dane!B30="","",Dane!B30)</f>
      </c>
      <c r="C73" s="11"/>
      <c r="D73" s="4"/>
      <c r="E73" s="10"/>
      <c r="F73" s="7"/>
      <c r="G73" s="4"/>
      <c r="H73" s="6"/>
      <c r="I73" s="11"/>
      <c r="J73" s="4"/>
      <c r="K73" s="10"/>
      <c r="L73" s="7"/>
      <c r="M73" s="4"/>
      <c r="N73" s="6"/>
      <c r="O73" s="11"/>
      <c r="P73" s="4"/>
      <c r="Q73" s="10"/>
      <c r="R73" s="7">
        <f t="shared" si="4"/>
        <v>0</v>
      </c>
      <c r="S73" s="7">
        <f t="shared" si="5"/>
        <v>0</v>
      </c>
      <c r="T73" s="7">
        <f t="shared" si="6"/>
        <v>0</v>
      </c>
    </row>
    <row r="74" spans="1:20" ht="12.75">
      <c r="A74" s="4">
        <v>28</v>
      </c>
      <c r="B74" s="8">
        <f>IF(Dane!B31="","",Dane!B31)</f>
      </c>
      <c r="C74" s="11"/>
      <c r="D74" s="4"/>
      <c r="E74" s="10"/>
      <c r="F74" s="7"/>
      <c r="G74" s="4"/>
      <c r="H74" s="6"/>
      <c r="I74" s="11"/>
      <c r="J74" s="4"/>
      <c r="K74" s="10"/>
      <c r="L74" s="7"/>
      <c r="M74" s="4"/>
      <c r="N74" s="6"/>
      <c r="O74" s="11"/>
      <c r="P74" s="4"/>
      <c r="Q74" s="10"/>
      <c r="R74" s="7">
        <f t="shared" si="4"/>
        <v>0</v>
      </c>
      <c r="S74" s="7">
        <f t="shared" si="5"/>
        <v>0</v>
      </c>
      <c r="T74" s="7">
        <f t="shared" si="6"/>
        <v>0</v>
      </c>
    </row>
    <row r="75" spans="1:20" ht="12.75">
      <c r="A75" s="4">
        <v>29</v>
      </c>
      <c r="B75" s="8">
        <f>IF(Dane!B32="","",Dane!B32)</f>
      </c>
      <c r="C75" s="11"/>
      <c r="D75" s="4"/>
      <c r="E75" s="10"/>
      <c r="F75" s="7"/>
      <c r="G75" s="4"/>
      <c r="H75" s="6"/>
      <c r="I75" s="11"/>
      <c r="J75" s="4"/>
      <c r="K75" s="10"/>
      <c r="L75" s="7"/>
      <c r="M75" s="4"/>
      <c r="N75" s="6"/>
      <c r="O75" s="11"/>
      <c r="P75" s="4"/>
      <c r="Q75" s="10"/>
      <c r="R75" s="7">
        <f t="shared" si="4"/>
        <v>0</v>
      </c>
      <c r="S75" s="7">
        <f t="shared" si="5"/>
        <v>0</v>
      </c>
      <c r="T75" s="7">
        <f t="shared" si="6"/>
        <v>0</v>
      </c>
    </row>
    <row r="76" spans="1:20" ht="12.75">
      <c r="A76" s="4">
        <v>30</v>
      </c>
      <c r="B76" s="8">
        <f>IF(Dane!B33="","",Dane!B33)</f>
      </c>
      <c r="C76" s="11"/>
      <c r="D76" s="4"/>
      <c r="E76" s="10"/>
      <c r="F76" s="7"/>
      <c r="G76" s="4"/>
      <c r="H76" s="6"/>
      <c r="I76" s="11"/>
      <c r="J76" s="4"/>
      <c r="K76" s="10"/>
      <c r="L76" s="7"/>
      <c r="M76" s="4"/>
      <c r="N76" s="6"/>
      <c r="O76" s="11"/>
      <c r="P76" s="4"/>
      <c r="Q76" s="10"/>
      <c r="R76" s="7">
        <f t="shared" si="4"/>
        <v>0</v>
      </c>
      <c r="S76" s="7">
        <f t="shared" si="5"/>
        <v>0</v>
      </c>
      <c r="T76" s="7">
        <f t="shared" si="6"/>
        <v>0</v>
      </c>
    </row>
    <row r="77" spans="1:20" ht="12.75">
      <c r="A77" s="4">
        <v>31</v>
      </c>
      <c r="B77" s="8">
        <f>IF(Dane!B34="","",Dane!B34)</f>
      </c>
      <c r="C77" s="11"/>
      <c r="D77" s="4"/>
      <c r="E77" s="10"/>
      <c r="F77" s="7"/>
      <c r="G77" s="4"/>
      <c r="H77" s="6"/>
      <c r="I77" s="11"/>
      <c r="J77" s="4"/>
      <c r="K77" s="10"/>
      <c r="L77" s="7"/>
      <c r="M77" s="4"/>
      <c r="N77" s="6"/>
      <c r="O77" s="11"/>
      <c r="P77" s="4"/>
      <c r="Q77" s="10"/>
      <c r="R77" s="7">
        <f t="shared" si="4"/>
        <v>0</v>
      </c>
      <c r="S77" s="7">
        <f t="shared" si="5"/>
        <v>0</v>
      </c>
      <c r="T77" s="7">
        <f t="shared" si="6"/>
        <v>0</v>
      </c>
    </row>
    <row r="78" spans="1:20" ht="12.75">
      <c r="A78" s="4">
        <v>32</v>
      </c>
      <c r="B78" s="8">
        <f>IF(Dane!B35="","",Dane!B35)</f>
      </c>
      <c r="C78" s="11"/>
      <c r="D78" s="4"/>
      <c r="E78" s="10"/>
      <c r="F78" s="7"/>
      <c r="G78" s="4"/>
      <c r="H78" s="6"/>
      <c r="I78" s="11"/>
      <c r="J78" s="4"/>
      <c r="K78" s="10"/>
      <c r="L78" s="7"/>
      <c r="M78" s="4"/>
      <c r="N78" s="6"/>
      <c r="O78" s="11"/>
      <c r="P78" s="4"/>
      <c r="Q78" s="10"/>
      <c r="R78" s="7">
        <f t="shared" si="4"/>
        <v>0</v>
      </c>
      <c r="S78" s="7">
        <f t="shared" si="5"/>
        <v>0</v>
      </c>
      <c r="T78" s="7">
        <f t="shared" si="6"/>
        <v>0</v>
      </c>
    </row>
    <row r="79" spans="1:20" ht="12.75">
      <c r="A79" s="4">
        <v>33</v>
      </c>
      <c r="B79" s="8">
        <f>IF(Dane!B36="","",Dane!B36)</f>
      </c>
      <c r="C79" s="11"/>
      <c r="D79" s="4"/>
      <c r="E79" s="10"/>
      <c r="F79" s="7"/>
      <c r="G79" s="4"/>
      <c r="H79" s="6"/>
      <c r="I79" s="11"/>
      <c r="J79" s="4"/>
      <c r="K79" s="10"/>
      <c r="L79" s="7"/>
      <c r="M79" s="4"/>
      <c r="N79" s="6"/>
      <c r="O79" s="11"/>
      <c r="P79" s="4"/>
      <c r="Q79" s="10"/>
      <c r="R79" s="7">
        <f t="shared" si="4"/>
        <v>0</v>
      </c>
      <c r="S79" s="7">
        <f t="shared" si="5"/>
        <v>0</v>
      </c>
      <c r="T79" s="7">
        <f t="shared" si="6"/>
        <v>0</v>
      </c>
    </row>
    <row r="80" spans="1:20" ht="12.75">
      <c r="A80" s="4">
        <v>34</v>
      </c>
      <c r="B80" s="8">
        <f>IF(Dane!B37="","",Dane!B37)</f>
      </c>
      <c r="C80" s="11"/>
      <c r="D80" s="4"/>
      <c r="E80" s="10"/>
      <c r="F80" s="7"/>
      <c r="G80" s="4"/>
      <c r="H80" s="6"/>
      <c r="I80" s="11"/>
      <c r="J80" s="4"/>
      <c r="K80" s="10"/>
      <c r="L80" s="7"/>
      <c r="M80" s="4"/>
      <c r="N80" s="6"/>
      <c r="O80" s="11"/>
      <c r="P80" s="4"/>
      <c r="Q80" s="10"/>
      <c r="R80" s="7">
        <f t="shared" si="4"/>
        <v>0</v>
      </c>
      <c r="S80" s="7">
        <f t="shared" si="5"/>
        <v>0</v>
      </c>
      <c r="T80" s="7">
        <f t="shared" si="6"/>
        <v>0</v>
      </c>
    </row>
    <row r="81" spans="1:20" ht="12.75">
      <c r="A81" s="4">
        <v>35</v>
      </c>
      <c r="B81" s="8">
        <f>IF(Dane!B38="","",Dane!B38)</f>
      </c>
      <c r="C81" s="11"/>
      <c r="D81" s="4"/>
      <c r="E81" s="10"/>
      <c r="F81" s="7"/>
      <c r="G81" s="4"/>
      <c r="H81" s="6"/>
      <c r="I81" s="11"/>
      <c r="J81" s="4"/>
      <c r="K81" s="10"/>
      <c r="L81" s="7"/>
      <c r="M81" s="4"/>
      <c r="N81" s="6"/>
      <c r="O81" s="11"/>
      <c r="P81" s="4"/>
      <c r="Q81" s="10"/>
      <c r="R81" s="7">
        <f t="shared" si="4"/>
        <v>0</v>
      </c>
      <c r="S81" s="7">
        <f t="shared" si="5"/>
        <v>0</v>
      </c>
      <c r="T81" s="7">
        <f t="shared" si="6"/>
        <v>0</v>
      </c>
    </row>
    <row r="82" spans="1:20" ht="12.75">
      <c r="A82" s="4">
        <v>36</v>
      </c>
      <c r="B82" s="8">
        <f>IF(Dane!B39="","",Dane!B39)</f>
      </c>
      <c r="C82" s="11"/>
      <c r="D82" s="4"/>
      <c r="E82" s="10"/>
      <c r="F82" s="7"/>
      <c r="G82" s="4"/>
      <c r="H82" s="6"/>
      <c r="I82" s="11"/>
      <c r="J82" s="4"/>
      <c r="K82" s="10"/>
      <c r="L82" s="7"/>
      <c r="M82" s="4"/>
      <c r="N82" s="6"/>
      <c r="O82" s="11"/>
      <c r="P82" s="4"/>
      <c r="Q82" s="10"/>
      <c r="R82" s="7">
        <f t="shared" si="4"/>
        <v>0</v>
      </c>
      <c r="S82" s="7">
        <f t="shared" si="5"/>
        <v>0</v>
      </c>
      <c r="T82" s="7">
        <f t="shared" si="6"/>
        <v>0</v>
      </c>
    </row>
    <row r="83" spans="1:20" ht="12.75">
      <c r="A83" s="4">
        <v>37</v>
      </c>
      <c r="B83" s="8">
        <f>IF(Dane!B40="","",Dane!B40)</f>
      </c>
      <c r="C83" s="11"/>
      <c r="D83" s="4"/>
      <c r="E83" s="10"/>
      <c r="F83" s="7"/>
      <c r="G83" s="4"/>
      <c r="H83" s="6"/>
      <c r="I83" s="11"/>
      <c r="J83" s="4"/>
      <c r="K83" s="10"/>
      <c r="L83" s="7"/>
      <c r="M83" s="4"/>
      <c r="N83" s="6"/>
      <c r="O83" s="11"/>
      <c r="P83" s="4"/>
      <c r="Q83" s="10"/>
      <c r="R83" s="7">
        <f t="shared" si="4"/>
        <v>0</v>
      </c>
      <c r="S83" s="7">
        <f t="shared" si="5"/>
        <v>0</v>
      </c>
      <c r="T83" s="7">
        <f t="shared" si="6"/>
        <v>0</v>
      </c>
    </row>
    <row r="84" spans="1:20" ht="12.75">
      <c r="A84" s="4">
        <v>38</v>
      </c>
      <c r="B84" s="8">
        <f>IF(Dane!B41="","",Dane!B41)</f>
      </c>
      <c r="C84" s="11"/>
      <c r="D84" s="4"/>
      <c r="E84" s="10"/>
      <c r="F84" s="7"/>
      <c r="G84" s="4"/>
      <c r="H84" s="6"/>
      <c r="I84" s="11"/>
      <c r="J84" s="4"/>
      <c r="K84" s="10"/>
      <c r="L84" s="7"/>
      <c r="M84" s="4"/>
      <c r="N84" s="6"/>
      <c r="O84" s="11"/>
      <c r="P84" s="4"/>
      <c r="Q84" s="10"/>
      <c r="R84" s="7">
        <f t="shared" si="4"/>
        <v>0</v>
      </c>
      <c r="S84" s="7">
        <f t="shared" si="5"/>
        <v>0</v>
      </c>
      <c r="T84" s="7">
        <f t="shared" si="6"/>
        <v>0</v>
      </c>
    </row>
    <row r="85" spans="1:20" ht="12.75">
      <c r="A85" s="5"/>
      <c r="B85" s="6" t="s">
        <v>10</v>
      </c>
      <c r="C85" s="11">
        <f aca="true" t="shared" si="7" ref="C85:Q85">SUM(C47:C81)</f>
        <v>0</v>
      </c>
      <c r="D85" s="4">
        <f t="shared" si="7"/>
        <v>0</v>
      </c>
      <c r="E85" s="10">
        <f t="shared" si="7"/>
        <v>0</v>
      </c>
      <c r="F85" s="11">
        <f t="shared" si="7"/>
        <v>0</v>
      </c>
      <c r="G85" s="4">
        <f t="shared" si="7"/>
        <v>0</v>
      </c>
      <c r="H85" s="10">
        <f t="shared" si="7"/>
        <v>0</v>
      </c>
      <c r="I85" s="11">
        <f t="shared" si="7"/>
        <v>0</v>
      </c>
      <c r="J85" s="4">
        <f t="shared" si="7"/>
        <v>0</v>
      </c>
      <c r="K85" s="10">
        <f t="shared" si="7"/>
        <v>0</v>
      </c>
      <c r="L85" s="11">
        <f t="shared" si="7"/>
        <v>0</v>
      </c>
      <c r="M85" s="4">
        <f t="shared" si="7"/>
        <v>0</v>
      </c>
      <c r="N85" s="10">
        <f t="shared" si="7"/>
        <v>0</v>
      </c>
      <c r="O85" s="11">
        <f t="shared" si="7"/>
        <v>0</v>
      </c>
      <c r="P85" s="4">
        <f t="shared" si="7"/>
        <v>0</v>
      </c>
      <c r="Q85" s="10">
        <f t="shared" si="7"/>
        <v>0</v>
      </c>
      <c r="R85" s="7">
        <f t="shared" si="4"/>
        <v>0</v>
      </c>
      <c r="S85" s="4">
        <f t="shared" si="5"/>
        <v>0</v>
      </c>
      <c r="T85" s="6">
        <f t="shared" si="6"/>
        <v>0</v>
      </c>
    </row>
    <row r="86" ht="12.75"/>
    <row r="87" spans="2:20" ht="36">
      <c r="B87" s="191" t="s">
        <v>152</v>
      </c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>
        <f>SUM(C87:Q87)</f>
        <v>0</v>
      </c>
      <c r="S87" s="218"/>
      <c r="T87" s="218"/>
    </row>
    <row r="88" spans="1:20" ht="12.75">
      <c r="A88" s="216" t="s">
        <v>0</v>
      </c>
      <c r="B88" s="217" t="s">
        <v>1</v>
      </c>
      <c r="C88" s="211">
        <v>1</v>
      </c>
      <c r="D88" s="212"/>
      <c r="E88" s="213"/>
      <c r="F88" s="214">
        <v>2</v>
      </c>
      <c r="G88" s="212"/>
      <c r="H88" s="215"/>
      <c r="I88" s="211">
        <v>3</v>
      </c>
      <c r="J88" s="212"/>
      <c r="K88" s="213"/>
      <c r="L88" s="214">
        <v>4</v>
      </c>
      <c r="M88" s="212"/>
      <c r="N88" s="215"/>
      <c r="O88" s="211">
        <v>5</v>
      </c>
      <c r="P88" s="212"/>
      <c r="Q88" s="215"/>
      <c r="R88" s="212" t="s">
        <v>30</v>
      </c>
      <c r="S88" s="212"/>
      <c r="T88" s="212"/>
    </row>
    <row r="89" spans="1:20" ht="12.75">
      <c r="A89" s="216"/>
      <c r="B89" s="217"/>
      <c r="C89" s="11" t="s">
        <v>7</v>
      </c>
      <c r="D89" s="4" t="s">
        <v>8</v>
      </c>
      <c r="E89" s="10" t="s">
        <v>9</v>
      </c>
      <c r="F89" s="7" t="s">
        <v>7</v>
      </c>
      <c r="G89" s="4" t="s">
        <v>8</v>
      </c>
      <c r="H89" s="6" t="s">
        <v>9</v>
      </c>
      <c r="I89" s="11" t="s">
        <v>7</v>
      </c>
      <c r="J89" s="4" t="s">
        <v>8</v>
      </c>
      <c r="K89" s="10" t="s">
        <v>9</v>
      </c>
      <c r="L89" s="7" t="s">
        <v>7</v>
      </c>
      <c r="M89" s="4" t="s">
        <v>8</v>
      </c>
      <c r="N89" s="6" t="s">
        <v>9</v>
      </c>
      <c r="O89" s="11" t="s">
        <v>7</v>
      </c>
      <c r="P89" s="4" t="s">
        <v>8</v>
      </c>
      <c r="Q89" s="10" t="s">
        <v>9</v>
      </c>
      <c r="R89" s="7" t="s">
        <v>7</v>
      </c>
      <c r="S89" s="4" t="s">
        <v>8</v>
      </c>
      <c r="T89" s="4" t="s">
        <v>9</v>
      </c>
    </row>
    <row r="90" spans="1:20" ht="12.75">
      <c r="A90" s="4">
        <v>1</v>
      </c>
      <c r="B90" s="8" t="str">
        <f>IF(Dane!B4="","",Dane!B4)</f>
        <v>Nazwisko Imię</v>
      </c>
      <c r="C90" s="11"/>
      <c r="D90" s="4"/>
      <c r="E90" s="10"/>
      <c r="F90" s="7"/>
      <c r="G90" s="4"/>
      <c r="H90" s="6"/>
      <c r="I90" s="11"/>
      <c r="J90" s="4"/>
      <c r="K90" s="10"/>
      <c r="L90" s="7"/>
      <c r="M90" s="4"/>
      <c r="N90" s="6"/>
      <c r="O90" s="11"/>
      <c r="P90" s="4"/>
      <c r="Q90" s="10"/>
      <c r="R90" s="7">
        <f aca="true" t="shared" si="8" ref="R90:R128">C90+F90+I90+L90+O90</f>
        <v>0</v>
      </c>
      <c r="S90" s="7">
        <f aca="true" t="shared" si="9" ref="S90:S128">D90+G90+J90+M90+P90</f>
        <v>0</v>
      </c>
      <c r="T90" s="7">
        <f aca="true" t="shared" si="10" ref="T90:T128">E90+H90+K90+N90+Q90</f>
        <v>0</v>
      </c>
    </row>
    <row r="91" spans="1:20" ht="12.75">
      <c r="A91" s="4">
        <v>2</v>
      </c>
      <c r="B91" s="8" t="str">
        <f>IF(Dane!B5="","",Dane!B5)</f>
        <v>Nazwisko Imię</v>
      </c>
      <c r="C91" s="11"/>
      <c r="D91" s="4"/>
      <c r="E91" s="10"/>
      <c r="F91" s="7"/>
      <c r="G91" s="4"/>
      <c r="H91" s="6"/>
      <c r="I91" s="11"/>
      <c r="J91" s="4"/>
      <c r="K91" s="10"/>
      <c r="L91" s="7"/>
      <c r="M91" s="4"/>
      <c r="N91" s="6"/>
      <c r="O91" s="11"/>
      <c r="P91" s="4"/>
      <c r="Q91" s="10"/>
      <c r="R91" s="7">
        <f t="shared" si="8"/>
        <v>0</v>
      </c>
      <c r="S91" s="7">
        <f t="shared" si="9"/>
        <v>0</v>
      </c>
      <c r="T91" s="7">
        <f t="shared" si="10"/>
        <v>0</v>
      </c>
    </row>
    <row r="92" spans="1:20" ht="12.75">
      <c r="A92" s="4">
        <v>3</v>
      </c>
      <c r="B92" s="8" t="str">
        <f>IF(Dane!B6="","",Dane!B6)</f>
        <v>Nazwisko Imię</v>
      </c>
      <c r="C92" s="11"/>
      <c r="D92" s="4"/>
      <c r="E92" s="10"/>
      <c r="F92" s="7"/>
      <c r="G92" s="4"/>
      <c r="H92" s="6"/>
      <c r="I92" s="11"/>
      <c r="J92" s="4"/>
      <c r="K92" s="10"/>
      <c r="L92" s="7"/>
      <c r="M92" s="4"/>
      <c r="N92" s="6"/>
      <c r="O92" s="11"/>
      <c r="P92" s="4"/>
      <c r="Q92" s="10"/>
      <c r="R92" s="7">
        <f t="shared" si="8"/>
        <v>0</v>
      </c>
      <c r="S92" s="7">
        <f t="shared" si="9"/>
        <v>0</v>
      </c>
      <c r="T92" s="7">
        <f t="shared" si="10"/>
        <v>0</v>
      </c>
    </row>
    <row r="93" spans="1:20" ht="12.75">
      <c r="A93" s="4">
        <v>4</v>
      </c>
      <c r="B93" s="8" t="str">
        <f>IF(Dane!B7="","",Dane!B7)</f>
        <v>Nazwisko Imię</v>
      </c>
      <c r="C93" s="11"/>
      <c r="D93" s="4"/>
      <c r="E93" s="10"/>
      <c r="F93" s="7"/>
      <c r="G93" s="4"/>
      <c r="H93" s="6"/>
      <c r="I93" s="11"/>
      <c r="J93" s="4"/>
      <c r="K93" s="10"/>
      <c r="L93" s="7"/>
      <c r="M93" s="4"/>
      <c r="N93" s="6"/>
      <c r="O93" s="11"/>
      <c r="P93" s="4"/>
      <c r="Q93" s="10"/>
      <c r="R93" s="7">
        <f t="shared" si="8"/>
        <v>0</v>
      </c>
      <c r="S93" s="7">
        <f t="shared" si="9"/>
        <v>0</v>
      </c>
      <c r="T93" s="7">
        <f t="shared" si="10"/>
        <v>0</v>
      </c>
    </row>
    <row r="94" spans="1:20" ht="12.75">
      <c r="A94" s="4">
        <v>5</v>
      </c>
      <c r="B94" s="8" t="str">
        <f>IF(Dane!B8="","",Dane!B8)</f>
        <v>Nazwisko Imię</v>
      </c>
      <c r="C94" s="11"/>
      <c r="D94" s="4"/>
      <c r="E94" s="10"/>
      <c r="F94" s="7"/>
      <c r="G94" s="4"/>
      <c r="H94" s="6"/>
      <c r="I94" s="11"/>
      <c r="J94" s="4"/>
      <c r="K94" s="10"/>
      <c r="L94" s="7"/>
      <c r="M94" s="4"/>
      <c r="N94" s="6"/>
      <c r="O94" s="11"/>
      <c r="P94" s="4"/>
      <c r="Q94" s="10"/>
      <c r="R94" s="7">
        <f t="shared" si="8"/>
        <v>0</v>
      </c>
      <c r="S94" s="7">
        <f t="shared" si="9"/>
        <v>0</v>
      </c>
      <c r="T94" s="7">
        <f t="shared" si="10"/>
        <v>0</v>
      </c>
    </row>
    <row r="95" spans="1:20" ht="12.75">
      <c r="A95" s="4">
        <v>6</v>
      </c>
      <c r="B95" s="8" t="str">
        <f>IF(Dane!B9="","",Dane!B9)</f>
        <v>Nazwisko Imię</v>
      </c>
      <c r="C95" s="11"/>
      <c r="D95" s="4"/>
      <c r="E95" s="10"/>
      <c r="F95" s="7"/>
      <c r="G95" s="4"/>
      <c r="H95" s="6"/>
      <c r="I95" s="11"/>
      <c r="J95" s="4"/>
      <c r="K95" s="10"/>
      <c r="L95" s="7"/>
      <c r="M95" s="4"/>
      <c r="N95" s="6"/>
      <c r="O95" s="11"/>
      <c r="P95" s="4"/>
      <c r="Q95" s="10"/>
      <c r="R95" s="7">
        <f t="shared" si="8"/>
        <v>0</v>
      </c>
      <c r="S95" s="7">
        <f t="shared" si="9"/>
        <v>0</v>
      </c>
      <c r="T95" s="7">
        <f t="shared" si="10"/>
        <v>0</v>
      </c>
    </row>
    <row r="96" spans="1:20" ht="12.75">
      <c r="A96" s="4">
        <v>7</v>
      </c>
      <c r="B96" s="8" t="str">
        <f>IF(Dane!B10="","",Dane!B10)</f>
        <v>Nazwisko Imię</v>
      </c>
      <c r="C96" s="11"/>
      <c r="D96" s="4"/>
      <c r="E96" s="10"/>
      <c r="F96" s="7"/>
      <c r="G96" s="4"/>
      <c r="H96" s="6"/>
      <c r="I96" s="11"/>
      <c r="J96" s="4"/>
      <c r="K96" s="10"/>
      <c r="L96" s="7"/>
      <c r="M96" s="4"/>
      <c r="N96" s="6"/>
      <c r="O96" s="11"/>
      <c r="P96" s="4"/>
      <c r="Q96" s="10"/>
      <c r="R96" s="7">
        <f t="shared" si="8"/>
        <v>0</v>
      </c>
      <c r="S96" s="7">
        <f t="shared" si="9"/>
        <v>0</v>
      </c>
      <c r="T96" s="7">
        <f t="shared" si="10"/>
        <v>0</v>
      </c>
    </row>
    <row r="97" spans="1:20" ht="12.75">
      <c r="A97" s="4">
        <v>8</v>
      </c>
      <c r="B97" s="8" t="str">
        <f>IF(Dane!B11="","",Dane!B11)</f>
        <v>Nazwisko Imię</v>
      </c>
      <c r="C97" s="11"/>
      <c r="D97" s="4"/>
      <c r="E97" s="10"/>
      <c r="F97" s="7"/>
      <c r="G97" s="4"/>
      <c r="H97" s="6"/>
      <c r="I97" s="11"/>
      <c r="J97" s="4"/>
      <c r="K97" s="10"/>
      <c r="L97" s="7"/>
      <c r="M97" s="4"/>
      <c r="N97" s="6"/>
      <c r="O97" s="11"/>
      <c r="P97" s="4"/>
      <c r="Q97" s="10"/>
      <c r="R97" s="7">
        <f t="shared" si="8"/>
        <v>0</v>
      </c>
      <c r="S97" s="7">
        <f t="shared" si="9"/>
        <v>0</v>
      </c>
      <c r="T97" s="7">
        <f t="shared" si="10"/>
        <v>0</v>
      </c>
    </row>
    <row r="98" spans="1:20" ht="12.75">
      <c r="A98" s="4">
        <v>9</v>
      </c>
      <c r="B98" s="8" t="str">
        <f>IF(Dane!B12="","",Dane!B12)</f>
        <v>Nazwisko Imię</v>
      </c>
      <c r="C98" s="11"/>
      <c r="D98" s="4"/>
      <c r="E98" s="10"/>
      <c r="F98" s="7"/>
      <c r="G98" s="4"/>
      <c r="H98" s="6"/>
      <c r="I98" s="11"/>
      <c r="J98" s="4"/>
      <c r="K98" s="10"/>
      <c r="L98" s="7"/>
      <c r="M98" s="4"/>
      <c r="N98" s="6"/>
      <c r="O98" s="11"/>
      <c r="P98" s="4"/>
      <c r="Q98" s="10"/>
      <c r="R98" s="7">
        <f t="shared" si="8"/>
        <v>0</v>
      </c>
      <c r="S98" s="7">
        <f t="shared" si="9"/>
        <v>0</v>
      </c>
      <c r="T98" s="7">
        <f t="shared" si="10"/>
        <v>0</v>
      </c>
    </row>
    <row r="99" spans="1:20" ht="12.75">
      <c r="A99" s="4">
        <v>10</v>
      </c>
      <c r="B99" s="8" t="str">
        <f>IF(Dane!B13="","",Dane!B13)</f>
        <v>Nazwisko Imię</v>
      </c>
      <c r="C99" s="11"/>
      <c r="D99" s="4"/>
      <c r="E99" s="10"/>
      <c r="F99" s="7"/>
      <c r="G99" s="4"/>
      <c r="H99" s="6"/>
      <c r="I99" s="11"/>
      <c r="J99" s="4"/>
      <c r="K99" s="10"/>
      <c r="L99" s="7"/>
      <c r="M99" s="4"/>
      <c r="N99" s="6"/>
      <c r="O99" s="11"/>
      <c r="P99" s="4"/>
      <c r="Q99" s="10"/>
      <c r="R99" s="7">
        <f t="shared" si="8"/>
        <v>0</v>
      </c>
      <c r="S99" s="7">
        <f t="shared" si="9"/>
        <v>0</v>
      </c>
      <c r="T99" s="7">
        <f t="shared" si="10"/>
        <v>0</v>
      </c>
    </row>
    <row r="100" spans="1:20" ht="12.75">
      <c r="A100" s="4">
        <v>11</v>
      </c>
      <c r="B100" s="8" t="str">
        <f>IF(Dane!B14="","",Dane!B14)</f>
        <v>Nazwisko Imię</v>
      </c>
      <c r="C100" s="11"/>
      <c r="D100" s="4"/>
      <c r="E100" s="10"/>
      <c r="F100" s="7"/>
      <c r="G100" s="4"/>
      <c r="H100" s="6"/>
      <c r="I100" s="11"/>
      <c r="J100" s="4"/>
      <c r="K100" s="10"/>
      <c r="L100" s="7"/>
      <c r="M100" s="4"/>
      <c r="N100" s="6"/>
      <c r="O100" s="11"/>
      <c r="P100" s="4"/>
      <c r="Q100" s="10"/>
      <c r="R100" s="7">
        <f t="shared" si="8"/>
        <v>0</v>
      </c>
      <c r="S100" s="7">
        <f t="shared" si="9"/>
        <v>0</v>
      </c>
      <c r="T100" s="7">
        <f t="shared" si="10"/>
        <v>0</v>
      </c>
    </row>
    <row r="101" spans="1:20" ht="12.75">
      <c r="A101" s="4">
        <v>12</v>
      </c>
      <c r="B101" s="8" t="str">
        <f>IF(Dane!B15="","",Dane!B15)</f>
        <v>Nazwisko Imię</v>
      </c>
      <c r="C101" s="11"/>
      <c r="D101" s="4"/>
      <c r="E101" s="10"/>
      <c r="F101" s="7"/>
      <c r="G101" s="4"/>
      <c r="H101" s="6"/>
      <c r="I101" s="11"/>
      <c r="J101" s="4"/>
      <c r="K101" s="10"/>
      <c r="L101" s="7"/>
      <c r="M101" s="4"/>
      <c r="N101" s="6"/>
      <c r="O101" s="11"/>
      <c r="P101" s="4"/>
      <c r="Q101" s="10"/>
      <c r="R101" s="7">
        <f t="shared" si="8"/>
        <v>0</v>
      </c>
      <c r="S101" s="7">
        <f t="shared" si="9"/>
        <v>0</v>
      </c>
      <c r="T101" s="7">
        <f t="shared" si="10"/>
        <v>0</v>
      </c>
    </row>
    <row r="102" spans="1:20" ht="12.75">
      <c r="A102" s="4">
        <v>13</v>
      </c>
      <c r="B102" s="8" t="str">
        <f>IF(Dane!B16="","",Dane!B16)</f>
        <v>Nazwisko Imię</v>
      </c>
      <c r="C102" s="11"/>
      <c r="D102" s="4"/>
      <c r="E102" s="10"/>
      <c r="F102" s="7"/>
      <c r="G102" s="4"/>
      <c r="H102" s="6"/>
      <c r="I102" s="11"/>
      <c r="J102" s="4"/>
      <c r="K102" s="10"/>
      <c r="L102" s="7"/>
      <c r="M102" s="4"/>
      <c r="N102" s="6"/>
      <c r="O102" s="11"/>
      <c r="P102" s="4"/>
      <c r="Q102" s="10"/>
      <c r="R102" s="7">
        <f t="shared" si="8"/>
        <v>0</v>
      </c>
      <c r="S102" s="7">
        <f t="shared" si="9"/>
        <v>0</v>
      </c>
      <c r="T102" s="7">
        <f t="shared" si="10"/>
        <v>0</v>
      </c>
    </row>
    <row r="103" spans="1:20" ht="12.75">
      <c r="A103" s="4">
        <v>14</v>
      </c>
      <c r="B103" s="8" t="str">
        <f>IF(Dane!B17="","",Dane!B17)</f>
        <v>Nazwisko Imię</v>
      </c>
      <c r="C103" s="11"/>
      <c r="D103" s="4"/>
      <c r="E103" s="10"/>
      <c r="F103" s="7"/>
      <c r="G103" s="4"/>
      <c r="H103" s="6"/>
      <c r="I103" s="11"/>
      <c r="J103" s="4"/>
      <c r="K103" s="10"/>
      <c r="L103" s="7"/>
      <c r="M103" s="4"/>
      <c r="N103" s="6"/>
      <c r="O103" s="11"/>
      <c r="P103" s="4"/>
      <c r="Q103" s="10"/>
      <c r="R103" s="7">
        <f t="shared" si="8"/>
        <v>0</v>
      </c>
      <c r="S103" s="7">
        <f t="shared" si="9"/>
        <v>0</v>
      </c>
      <c r="T103" s="7">
        <f t="shared" si="10"/>
        <v>0</v>
      </c>
    </row>
    <row r="104" spans="1:20" ht="12.75">
      <c r="A104" s="4">
        <v>15</v>
      </c>
      <c r="B104" s="8" t="str">
        <f>IF(Dane!B18="","",Dane!B18)</f>
        <v>Nazwisko Imię</v>
      </c>
      <c r="C104" s="11"/>
      <c r="D104" s="4"/>
      <c r="E104" s="10"/>
      <c r="F104" s="7"/>
      <c r="G104" s="4"/>
      <c r="H104" s="6"/>
      <c r="I104" s="11"/>
      <c r="J104" s="4"/>
      <c r="K104" s="10"/>
      <c r="L104" s="7"/>
      <c r="M104" s="4"/>
      <c r="N104" s="6"/>
      <c r="O104" s="11"/>
      <c r="P104" s="4"/>
      <c r="Q104" s="10"/>
      <c r="R104" s="7">
        <f t="shared" si="8"/>
        <v>0</v>
      </c>
      <c r="S104" s="7">
        <f t="shared" si="9"/>
        <v>0</v>
      </c>
      <c r="T104" s="7">
        <f t="shared" si="10"/>
        <v>0</v>
      </c>
    </row>
    <row r="105" spans="1:20" ht="12.75">
      <c r="A105" s="4">
        <v>16</v>
      </c>
      <c r="B105" s="8" t="str">
        <f>IF(Dane!B19="","",Dane!B19)</f>
        <v>Nazwisko Imię</v>
      </c>
      <c r="C105" s="11"/>
      <c r="D105" s="4"/>
      <c r="E105" s="10"/>
      <c r="F105" s="7"/>
      <c r="G105" s="4"/>
      <c r="H105" s="6"/>
      <c r="I105" s="11"/>
      <c r="J105" s="4"/>
      <c r="K105" s="10"/>
      <c r="L105" s="7"/>
      <c r="M105" s="4"/>
      <c r="N105" s="6"/>
      <c r="O105" s="11"/>
      <c r="P105" s="4"/>
      <c r="Q105" s="10"/>
      <c r="R105" s="7">
        <f t="shared" si="8"/>
        <v>0</v>
      </c>
      <c r="S105" s="7">
        <f t="shared" si="9"/>
        <v>0</v>
      </c>
      <c r="T105" s="7">
        <f t="shared" si="10"/>
        <v>0</v>
      </c>
    </row>
    <row r="106" spans="1:20" ht="12.75">
      <c r="A106" s="4">
        <v>17</v>
      </c>
      <c r="B106" s="8" t="str">
        <f>IF(Dane!B20="","",Dane!B20)</f>
        <v>Nazwisko Imię</v>
      </c>
      <c r="C106" s="11"/>
      <c r="D106" s="4"/>
      <c r="E106" s="10"/>
      <c r="F106" s="7"/>
      <c r="G106" s="4"/>
      <c r="H106" s="6"/>
      <c r="I106" s="11"/>
      <c r="J106" s="4"/>
      <c r="K106" s="10"/>
      <c r="L106" s="7"/>
      <c r="M106" s="4"/>
      <c r="N106" s="6"/>
      <c r="O106" s="11"/>
      <c r="P106" s="4"/>
      <c r="Q106" s="10"/>
      <c r="R106" s="7">
        <f t="shared" si="8"/>
        <v>0</v>
      </c>
      <c r="S106" s="7">
        <f t="shared" si="9"/>
        <v>0</v>
      </c>
      <c r="T106" s="7">
        <f t="shared" si="10"/>
        <v>0</v>
      </c>
    </row>
    <row r="107" spans="1:20" ht="12.75">
      <c r="A107" s="4">
        <v>18</v>
      </c>
      <c r="B107" s="8" t="str">
        <f>IF(Dane!B21="","",Dane!B21)</f>
        <v>Nazwisko Imię</v>
      </c>
      <c r="C107" s="11"/>
      <c r="D107" s="4"/>
      <c r="E107" s="10"/>
      <c r="F107" s="7"/>
      <c r="G107" s="4"/>
      <c r="H107" s="6"/>
      <c r="I107" s="11"/>
      <c r="J107" s="4"/>
      <c r="K107" s="10"/>
      <c r="L107" s="7"/>
      <c r="M107" s="4"/>
      <c r="N107" s="6"/>
      <c r="O107" s="11"/>
      <c r="P107" s="4"/>
      <c r="Q107" s="10"/>
      <c r="R107" s="7">
        <f t="shared" si="8"/>
        <v>0</v>
      </c>
      <c r="S107" s="7">
        <f t="shared" si="9"/>
        <v>0</v>
      </c>
      <c r="T107" s="7">
        <f t="shared" si="10"/>
        <v>0</v>
      </c>
    </row>
    <row r="108" spans="1:20" ht="12.75">
      <c r="A108" s="4">
        <v>19</v>
      </c>
      <c r="B108" s="8" t="str">
        <f>IF(Dane!B22="","",Dane!B22)</f>
        <v>Nazwisko Imię</v>
      </c>
      <c r="C108" s="11"/>
      <c r="D108" s="4"/>
      <c r="E108" s="10"/>
      <c r="F108" s="7"/>
      <c r="G108" s="4"/>
      <c r="H108" s="6"/>
      <c r="I108" s="11"/>
      <c r="J108" s="4"/>
      <c r="K108" s="10"/>
      <c r="L108" s="7"/>
      <c r="M108" s="4"/>
      <c r="N108" s="6"/>
      <c r="O108" s="11"/>
      <c r="P108" s="4"/>
      <c r="Q108" s="10"/>
      <c r="R108" s="7">
        <f t="shared" si="8"/>
        <v>0</v>
      </c>
      <c r="S108" s="7">
        <f t="shared" si="9"/>
        <v>0</v>
      </c>
      <c r="T108" s="7">
        <f t="shared" si="10"/>
        <v>0</v>
      </c>
    </row>
    <row r="109" spans="1:20" ht="12.75">
      <c r="A109" s="4">
        <v>20</v>
      </c>
      <c r="B109" s="8" t="str">
        <f>IF(Dane!B23="","",Dane!B23)</f>
        <v>Nazwisko Imię</v>
      </c>
      <c r="C109" s="11"/>
      <c r="D109" s="4"/>
      <c r="E109" s="10"/>
      <c r="F109" s="7"/>
      <c r="G109" s="4"/>
      <c r="H109" s="6"/>
      <c r="I109" s="11"/>
      <c r="J109" s="4"/>
      <c r="K109" s="10"/>
      <c r="L109" s="7"/>
      <c r="M109" s="4"/>
      <c r="N109" s="6"/>
      <c r="O109" s="11"/>
      <c r="P109" s="4"/>
      <c r="Q109" s="10"/>
      <c r="R109" s="7">
        <f t="shared" si="8"/>
        <v>0</v>
      </c>
      <c r="S109" s="7">
        <f t="shared" si="9"/>
        <v>0</v>
      </c>
      <c r="T109" s="7">
        <f t="shared" si="10"/>
        <v>0</v>
      </c>
    </row>
    <row r="110" spans="1:20" ht="12.75">
      <c r="A110" s="4">
        <v>21</v>
      </c>
      <c r="B110" s="8" t="str">
        <f>IF(Dane!B24="","",Dane!B24)</f>
        <v>Nazwisko Imię</v>
      </c>
      <c r="C110" s="11"/>
      <c r="D110" s="4"/>
      <c r="E110" s="10"/>
      <c r="F110" s="7"/>
      <c r="G110" s="4"/>
      <c r="H110" s="6"/>
      <c r="I110" s="11"/>
      <c r="J110" s="4"/>
      <c r="K110" s="10"/>
      <c r="L110" s="7"/>
      <c r="M110" s="4"/>
      <c r="N110" s="6"/>
      <c r="O110" s="11"/>
      <c r="P110" s="4"/>
      <c r="Q110" s="10"/>
      <c r="R110" s="7">
        <f t="shared" si="8"/>
        <v>0</v>
      </c>
      <c r="S110" s="7">
        <f t="shared" si="9"/>
        <v>0</v>
      </c>
      <c r="T110" s="7">
        <f t="shared" si="10"/>
        <v>0</v>
      </c>
    </row>
    <row r="111" spans="1:20" ht="12.75">
      <c r="A111" s="4">
        <v>22</v>
      </c>
      <c r="B111" s="8" t="str">
        <f>IF(Dane!B25="","",Dane!B25)</f>
        <v>Nazwisko Imię</v>
      </c>
      <c r="C111" s="11"/>
      <c r="D111" s="4"/>
      <c r="E111" s="10"/>
      <c r="F111" s="7"/>
      <c r="G111" s="4"/>
      <c r="H111" s="6"/>
      <c r="I111" s="11"/>
      <c r="J111" s="4"/>
      <c r="K111" s="10"/>
      <c r="L111" s="7"/>
      <c r="M111" s="4"/>
      <c r="N111" s="6"/>
      <c r="O111" s="11"/>
      <c r="P111" s="4"/>
      <c r="Q111" s="10"/>
      <c r="R111" s="7">
        <f t="shared" si="8"/>
        <v>0</v>
      </c>
      <c r="S111" s="7">
        <f t="shared" si="9"/>
        <v>0</v>
      </c>
      <c r="T111" s="7">
        <f t="shared" si="10"/>
        <v>0</v>
      </c>
    </row>
    <row r="112" spans="1:20" ht="12.75">
      <c r="A112" s="4">
        <v>23</v>
      </c>
      <c r="B112" s="8" t="str">
        <f>IF(Dane!B26="","",Dane!B26)</f>
        <v>Nazwisko Imię</v>
      </c>
      <c r="C112" s="11"/>
      <c r="D112" s="4"/>
      <c r="E112" s="10"/>
      <c r="F112" s="7"/>
      <c r="G112" s="4"/>
      <c r="H112" s="6"/>
      <c r="I112" s="11"/>
      <c r="J112" s="4"/>
      <c r="K112" s="10"/>
      <c r="L112" s="7"/>
      <c r="M112" s="4"/>
      <c r="N112" s="6"/>
      <c r="O112" s="11"/>
      <c r="P112" s="4"/>
      <c r="Q112" s="10"/>
      <c r="R112" s="7">
        <f t="shared" si="8"/>
        <v>0</v>
      </c>
      <c r="S112" s="7">
        <f t="shared" si="9"/>
        <v>0</v>
      </c>
      <c r="T112" s="7">
        <f t="shared" si="10"/>
        <v>0</v>
      </c>
    </row>
    <row r="113" spans="1:20" ht="12.75">
      <c r="A113" s="4">
        <v>24</v>
      </c>
      <c r="B113" s="8" t="str">
        <f>IF(Dane!B27="","",Dane!B27)</f>
        <v>Nazwisko Imię</v>
      </c>
      <c r="C113" s="11"/>
      <c r="D113" s="4"/>
      <c r="E113" s="10"/>
      <c r="F113" s="7"/>
      <c r="G113" s="4"/>
      <c r="H113" s="6"/>
      <c r="I113" s="11"/>
      <c r="J113" s="4"/>
      <c r="K113" s="10"/>
      <c r="L113" s="7"/>
      <c r="M113" s="4"/>
      <c r="N113" s="6"/>
      <c r="O113" s="11"/>
      <c r="P113" s="4"/>
      <c r="Q113" s="10"/>
      <c r="R113" s="7">
        <f t="shared" si="8"/>
        <v>0</v>
      </c>
      <c r="S113" s="7">
        <f t="shared" si="9"/>
        <v>0</v>
      </c>
      <c r="T113" s="7">
        <f t="shared" si="10"/>
        <v>0</v>
      </c>
    </row>
    <row r="114" spans="1:20" ht="12.75">
      <c r="A114" s="4">
        <v>25</v>
      </c>
      <c r="B114" s="8">
        <f>IF(Dane!B28="","",Dane!B28)</f>
      </c>
      <c r="C114" s="11"/>
      <c r="D114" s="4"/>
      <c r="E114" s="10"/>
      <c r="F114" s="7"/>
      <c r="G114" s="4"/>
      <c r="H114" s="6"/>
      <c r="I114" s="11"/>
      <c r="J114" s="4"/>
      <c r="K114" s="10"/>
      <c r="L114" s="7"/>
      <c r="M114" s="4"/>
      <c r="N114" s="6"/>
      <c r="O114" s="11"/>
      <c r="P114" s="4"/>
      <c r="Q114" s="10"/>
      <c r="R114" s="7">
        <f t="shared" si="8"/>
        <v>0</v>
      </c>
      <c r="S114" s="7">
        <f t="shared" si="9"/>
        <v>0</v>
      </c>
      <c r="T114" s="7">
        <f t="shared" si="10"/>
        <v>0</v>
      </c>
    </row>
    <row r="115" spans="1:20" ht="12.75">
      <c r="A115" s="4">
        <v>26</v>
      </c>
      <c r="B115" s="8">
        <f>IF(Dane!B29="","",Dane!B29)</f>
      </c>
      <c r="C115" s="11"/>
      <c r="D115" s="4"/>
      <c r="E115" s="10"/>
      <c r="F115" s="7"/>
      <c r="G115" s="4"/>
      <c r="H115" s="6"/>
      <c r="I115" s="11"/>
      <c r="J115" s="4"/>
      <c r="K115" s="10"/>
      <c r="L115" s="7"/>
      <c r="M115" s="4"/>
      <c r="N115" s="6"/>
      <c r="O115" s="11"/>
      <c r="P115" s="4"/>
      <c r="Q115" s="10"/>
      <c r="R115" s="7">
        <f t="shared" si="8"/>
        <v>0</v>
      </c>
      <c r="S115" s="7">
        <f t="shared" si="9"/>
        <v>0</v>
      </c>
      <c r="T115" s="7">
        <f t="shared" si="10"/>
        <v>0</v>
      </c>
    </row>
    <row r="116" spans="1:20" ht="12.75">
      <c r="A116" s="4">
        <v>27</v>
      </c>
      <c r="B116" s="8">
        <f>IF(Dane!B30="","",Dane!B30)</f>
      </c>
      <c r="C116" s="11"/>
      <c r="D116" s="4"/>
      <c r="E116" s="10"/>
      <c r="F116" s="7"/>
      <c r="G116" s="4"/>
      <c r="H116" s="6"/>
      <c r="I116" s="11"/>
      <c r="J116" s="4"/>
      <c r="K116" s="10"/>
      <c r="L116" s="7"/>
      <c r="M116" s="4"/>
      <c r="N116" s="6"/>
      <c r="O116" s="11"/>
      <c r="P116" s="4"/>
      <c r="Q116" s="10"/>
      <c r="R116" s="7">
        <f t="shared" si="8"/>
        <v>0</v>
      </c>
      <c r="S116" s="7">
        <f t="shared" si="9"/>
        <v>0</v>
      </c>
      <c r="T116" s="7">
        <f t="shared" si="10"/>
        <v>0</v>
      </c>
    </row>
    <row r="117" spans="1:20" ht="12.75">
      <c r="A117" s="4">
        <v>28</v>
      </c>
      <c r="B117" s="8">
        <f>IF(Dane!B31="","",Dane!B31)</f>
      </c>
      <c r="C117" s="11"/>
      <c r="D117" s="4"/>
      <c r="E117" s="10"/>
      <c r="F117" s="7"/>
      <c r="G117" s="4"/>
      <c r="H117" s="6"/>
      <c r="I117" s="11"/>
      <c r="J117" s="4"/>
      <c r="K117" s="10"/>
      <c r="L117" s="7"/>
      <c r="M117" s="4"/>
      <c r="N117" s="6"/>
      <c r="O117" s="11"/>
      <c r="P117" s="4"/>
      <c r="Q117" s="10"/>
      <c r="R117" s="7">
        <f t="shared" si="8"/>
        <v>0</v>
      </c>
      <c r="S117" s="7">
        <f t="shared" si="9"/>
        <v>0</v>
      </c>
      <c r="T117" s="7">
        <f t="shared" si="10"/>
        <v>0</v>
      </c>
    </row>
    <row r="118" spans="1:20" ht="12.75">
      <c r="A118" s="4">
        <v>29</v>
      </c>
      <c r="B118" s="8">
        <f>IF(Dane!B32="","",Dane!B32)</f>
      </c>
      <c r="C118" s="11"/>
      <c r="D118" s="4"/>
      <c r="E118" s="10"/>
      <c r="F118" s="7"/>
      <c r="G118" s="4"/>
      <c r="H118" s="6"/>
      <c r="I118" s="11"/>
      <c r="J118" s="4"/>
      <c r="K118" s="10"/>
      <c r="L118" s="7"/>
      <c r="M118" s="4"/>
      <c r="N118" s="6"/>
      <c r="O118" s="11"/>
      <c r="P118" s="4"/>
      <c r="Q118" s="10"/>
      <c r="R118" s="7">
        <f t="shared" si="8"/>
        <v>0</v>
      </c>
      <c r="S118" s="7">
        <f t="shared" si="9"/>
        <v>0</v>
      </c>
      <c r="T118" s="7">
        <f t="shared" si="10"/>
        <v>0</v>
      </c>
    </row>
    <row r="119" spans="1:20" ht="12.75">
      <c r="A119" s="4">
        <v>30</v>
      </c>
      <c r="B119" s="8">
        <f>IF(Dane!B33="","",Dane!B33)</f>
      </c>
      <c r="C119" s="11"/>
      <c r="D119" s="4"/>
      <c r="E119" s="10"/>
      <c r="F119" s="7"/>
      <c r="G119" s="4"/>
      <c r="H119" s="6"/>
      <c r="I119" s="11"/>
      <c r="J119" s="4"/>
      <c r="K119" s="10"/>
      <c r="L119" s="7"/>
      <c r="M119" s="4"/>
      <c r="N119" s="6"/>
      <c r="O119" s="11"/>
      <c r="P119" s="4"/>
      <c r="Q119" s="10"/>
      <c r="R119" s="7">
        <f t="shared" si="8"/>
        <v>0</v>
      </c>
      <c r="S119" s="7">
        <f t="shared" si="9"/>
        <v>0</v>
      </c>
      <c r="T119" s="7">
        <f t="shared" si="10"/>
        <v>0</v>
      </c>
    </row>
    <row r="120" spans="1:20" ht="12.75">
      <c r="A120" s="4">
        <v>31</v>
      </c>
      <c r="B120" s="8">
        <f>IF(Dane!B34="","",Dane!B34)</f>
      </c>
      <c r="C120" s="11"/>
      <c r="D120" s="4"/>
      <c r="E120" s="10"/>
      <c r="F120" s="7"/>
      <c r="G120" s="4"/>
      <c r="H120" s="6"/>
      <c r="I120" s="11"/>
      <c r="J120" s="4"/>
      <c r="K120" s="10"/>
      <c r="L120" s="7"/>
      <c r="M120" s="4"/>
      <c r="N120" s="6"/>
      <c r="O120" s="11"/>
      <c r="P120" s="4"/>
      <c r="Q120" s="10"/>
      <c r="R120" s="7">
        <f t="shared" si="8"/>
        <v>0</v>
      </c>
      <c r="S120" s="7">
        <f t="shared" si="9"/>
        <v>0</v>
      </c>
      <c r="T120" s="7">
        <f t="shared" si="10"/>
        <v>0</v>
      </c>
    </row>
    <row r="121" spans="1:20" ht="12.75">
      <c r="A121" s="4">
        <v>32</v>
      </c>
      <c r="B121" s="8">
        <f>IF(Dane!B35="","",Dane!B35)</f>
      </c>
      <c r="C121" s="11"/>
      <c r="D121" s="4"/>
      <c r="E121" s="10"/>
      <c r="F121" s="7"/>
      <c r="G121" s="4"/>
      <c r="H121" s="6"/>
      <c r="I121" s="11"/>
      <c r="J121" s="4"/>
      <c r="K121" s="10"/>
      <c r="L121" s="7"/>
      <c r="M121" s="4"/>
      <c r="N121" s="6"/>
      <c r="O121" s="11"/>
      <c r="P121" s="4"/>
      <c r="Q121" s="10"/>
      <c r="R121" s="7">
        <f t="shared" si="8"/>
        <v>0</v>
      </c>
      <c r="S121" s="7">
        <f t="shared" si="9"/>
        <v>0</v>
      </c>
      <c r="T121" s="7">
        <f t="shared" si="10"/>
        <v>0</v>
      </c>
    </row>
    <row r="122" spans="1:20" ht="12.75">
      <c r="A122" s="4">
        <v>33</v>
      </c>
      <c r="B122" s="8">
        <f>IF(Dane!B36="","",Dane!B36)</f>
      </c>
      <c r="C122" s="11"/>
      <c r="D122" s="4"/>
      <c r="E122" s="10"/>
      <c r="F122" s="7"/>
      <c r="G122" s="4"/>
      <c r="H122" s="6"/>
      <c r="I122" s="11"/>
      <c r="J122" s="4"/>
      <c r="K122" s="10"/>
      <c r="L122" s="7"/>
      <c r="M122" s="4"/>
      <c r="N122" s="6"/>
      <c r="O122" s="11"/>
      <c r="P122" s="4"/>
      <c r="Q122" s="10"/>
      <c r="R122" s="7">
        <f t="shared" si="8"/>
        <v>0</v>
      </c>
      <c r="S122" s="7">
        <f t="shared" si="9"/>
        <v>0</v>
      </c>
      <c r="T122" s="7">
        <f t="shared" si="10"/>
        <v>0</v>
      </c>
    </row>
    <row r="123" spans="1:20" ht="12.75">
      <c r="A123" s="4">
        <v>34</v>
      </c>
      <c r="B123" s="8">
        <f>IF(Dane!B37="","",Dane!B37)</f>
      </c>
      <c r="C123" s="11"/>
      <c r="D123" s="4"/>
      <c r="E123" s="10"/>
      <c r="F123" s="7"/>
      <c r="G123" s="4"/>
      <c r="H123" s="6"/>
      <c r="I123" s="11"/>
      <c r="J123" s="4"/>
      <c r="K123" s="10"/>
      <c r="L123" s="7"/>
      <c r="M123" s="4"/>
      <c r="N123" s="6"/>
      <c r="O123" s="11"/>
      <c r="P123" s="4"/>
      <c r="Q123" s="10"/>
      <c r="R123" s="7">
        <f t="shared" si="8"/>
        <v>0</v>
      </c>
      <c r="S123" s="7">
        <f t="shared" si="9"/>
        <v>0</v>
      </c>
      <c r="T123" s="7">
        <f t="shared" si="10"/>
        <v>0</v>
      </c>
    </row>
    <row r="124" spans="1:20" ht="12.75">
      <c r="A124" s="4">
        <v>35</v>
      </c>
      <c r="B124" s="8">
        <f>IF(Dane!B38="","",Dane!B38)</f>
      </c>
      <c r="C124" s="11"/>
      <c r="D124" s="4"/>
      <c r="E124" s="10"/>
      <c r="F124" s="7"/>
      <c r="G124" s="4"/>
      <c r="H124" s="6"/>
      <c r="I124" s="11"/>
      <c r="J124" s="4"/>
      <c r="K124" s="10"/>
      <c r="L124" s="7"/>
      <c r="M124" s="4"/>
      <c r="N124" s="6"/>
      <c r="O124" s="11"/>
      <c r="P124" s="4"/>
      <c r="Q124" s="10"/>
      <c r="R124" s="7">
        <f t="shared" si="8"/>
        <v>0</v>
      </c>
      <c r="S124" s="7">
        <f t="shared" si="9"/>
        <v>0</v>
      </c>
      <c r="T124" s="7">
        <f t="shared" si="10"/>
        <v>0</v>
      </c>
    </row>
    <row r="125" spans="1:20" ht="12.75">
      <c r="A125" s="4">
        <v>36</v>
      </c>
      <c r="B125" s="8">
        <f>IF(Dane!B39="","",Dane!B39)</f>
      </c>
      <c r="C125" s="11"/>
      <c r="D125" s="4"/>
      <c r="E125" s="10"/>
      <c r="F125" s="7"/>
      <c r="G125" s="4"/>
      <c r="H125" s="6"/>
      <c r="I125" s="11"/>
      <c r="J125" s="4"/>
      <c r="K125" s="10"/>
      <c r="L125" s="7"/>
      <c r="M125" s="4"/>
      <c r="N125" s="6"/>
      <c r="O125" s="11"/>
      <c r="P125" s="4"/>
      <c r="Q125" s="10"/>
      <c r="R125" s="7">
        <f t="shared" si="8"/>
        <v>0</v>
      </c>
      <c r="S125" s="7">
        <f t="shared" si="9"/>
        <v>0</v>
      </c>
      <c r="T125" s="7">
        <f t="shared" si="10"/>
        <v>0</v>
      </c>
    </row>
    <row r="126" spans="1:20" ht="12.75">
      <c r="A126" s="4">
        <v>37</v>
      </c>
      <c r="B126" s="8">
        <f>IF(Dane!B40="","",Dane!B40)</f>
      </c>
      <c r="C126" s="11"/>
      <c r="D126" s="4"/>
      <c r="E126" s="10"/>
      <c r="F126" s="7"/>
      <c r="G126" s="4"/>
      <c r="H126" s="6"/>
      <c r="I126" s="11"/>
      <c r="J126" s="4"/>
      <c r="K126" s="10"/>
      <c r="L126" s="7"/>
      <c r="M126" s="4"/>
      <c r="N126" s="6"/>
      <c r="O126" s="11"/>
      <c r="P126" s="4"/>
      <c r="Q126" s="10"/>
      <c r="R126" s="7">
        <f t="shared" si="8"/>
        <v>0</v>
      </c>
      <c r="S126" s="7">
        <f t="shared" si="9"/>
        <v>0</v>
      </c>
      <c r="T126" s="7">
        <f t="shared" si="10"/>
        <v>0</v>
      </c>
    </row>
    <row r="127" spans="1:20" ht="12.75">
      <c r="A127" s="4">
        <v>38</v>
      </c>
      <c r="B127" s="8">
        <f>IF(Dane!B41="","",Dane!B41)</f>
      </c>
      <c r="C127" s="11"/>
      <c r="D127" s="4"/>
      <c r="E127" s="10"/>
      <c r="F127" s="7"/>
      <c r="G127" s="4"/>
      <c r="H127" s="6"/>
      <c r="I127" s="11"/>
      <c r="J127" s="4"/>
      <c r="K127" s="10"/>
      <c r="L127" s="7"/>
      <c r="M127" s="4"/>
      <c r="N127" s="6"/>
      <c r="O127" s="11"/>
      <c r="P127" s="4"/>
      <c r="Q127" s="10"/>
      <c r="R127" s="7">
        <f t="shared" si="8"/>
        <v>0</v>
      </c>
      <c r="S127" s="7">
        <f t="shared" si="9"/>
        <v>0</v>
      </c>
      <c r="T127" s="7">
        <f t="shared" si="10"/>
        <v>0</v>
      </c>
    </row>
    <row r="128" spans="1:20" ht="12.75">
      <c r="A128" s="5"/>
      <c r="B128" s="6" t="s">
        <v>10</v>
      </c>
      <c r="C128" s="11">
        <f aca="true" t="shared" si="11" ref="C128:Q128">SUM(C90:C126)</f>
        <v>0</v>
      </c>
      <c r="D128" s="4">
        <f t="shared" si="11"/>
        <v>0</v>
      </c>
      <c r="E128" s="10">
        <f t="shared" si="11"/>
        <v>0</v>
      </c>
      <c r="F128" s="7">
        <f t="shared" si="11"/>
        <v>0</v>
      </c>
      <c r="G128" s="4">
        <f t="shared" si="11"/>
        <v>0</v>
      </c>
      <c r="H128" s="6">
        <f t="shared" si="11"/>
        <v>0</v>
      </c>
      <c r="I128" s="11">
        <f t="shared" si="11"/>
        <v>0</v>
      </c>
      <c r="J128" s="4">
        <f t="shared" si="11"/>
        <v>0</v>
      </c>
      <c r="K128" s="10">
        <f t="shared" si="11"/>
        <v>0</v>
      </c>
      <c r="L128" s="11">
        <f t="shared" si="11"/>
        <v>0</v>
      </c>
      <c r="M128" s="4">
        <f t="shared" si="11"/>
        <v>0</v>
      </c>
      <c r="N128" s="6">
        <f t="shared" si="11"/>
        <v>0</v>
      </c>
      <c r="O128" s="11">
        <f t="shared" si="11"/>
        <v>0</v>
      </c>
      <c r="P128" s="4">
        <f t="shared" si="11"/>
        <v>0</v>
      </c>
      <c r="Q128" s="10">
        <f t="shared" si="11"/>
        <v>0</v>
      </c>
      <c r="R128" s="7">
        <f t="shared" si="8"/>
        <v>0</v>
      </c>
      <c r="S128" s="4">
        <f t="shared" si="9"/>
        <v>0</v>
      </c>
      <c r="T128" s="4">
        <f t="shared" si="10"/>
        <v>0</v>
      </c>
    </row>
    <row r="129" ht="12.75"/>
    <row r="130" spans="2:20" ht="36">
      <c r="B130" s="191" t="s">
        <v>152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>
        <f>SUM(C130:Q130)</f>
        <v>0</v>
      </c>
      <c r="S130" s="218"/>
      <c r="T130" s="218"/>
    </row>
    <row r="131" spans="1:20" ht="12.75">
      <c r="A131" s="216" t="s">
        <v>0</v>
      </c>
      <c r="B131" s="217" t="s">
        <v>1</v>
      </c>
      <c r="C131" s="211">
        <v>1</v>
      </c>
      <c r="D131" s="212"/>
      <c r="E131" s="213"/>
      <c r="F131" s="214">
        <v>2</v>
      </c>
      <c r="G131" s="212"/>
      <c r="H131" s="215"/>
      <c r="I131" s="211">
        <v>3</v>
      </c>
      <c r="J131" s="212"/>
      <c r="K131" s="213"/>
      <c r="L131" s="214">
        <v>4</v>
      </c>
      <c r="M131" s="212"/>
      <c r="N131" s="215"/>
      <c r="O131" s="211">
        <v>5</v>
      </c>
      <c r="P131" s="212"/>
      <c r="Q131" s="215"/>
      <c r="R131" s="212" t="s">
        <v>31</v>
      </c>
      <c r="S131" s="212"/>
      <c r="T131" s="212"/>
    </row>
    <row r="132" spans="1:20" ht="12.75">
      <c r="A132" s="216"/>
      <c r="B132" s="217"/>
      <c r="C132" s="11" t="s">
        <v>7</v>
      </c>
      <c r="D132" s="4" t="s">
        <v>8</v>
      </c>
      <c r="E132" s="10" t="s">
        <v>9</v>
      </c>
      <c r="F132" s="7" t="s">
        <v>7</v>
      </c>
      <c r="G132" s="4" t="s">
        <v>8</v>
      </c>
      <c r="H132" s="6" t="s">
        <v>9</v>
      </c>
      <c r="I132" s="11" t="s">
        <v>7</v>
      </c>
      <c r="J132" s="4" t="s">
        <v>8</v>
      </c>
      <c r="K132" s="10" t="s">
        <v>9</v>
      </c>
      <c r="L132" s="7" t="s">
        <v>7</v>
      </c>
      <c r="M132" s="4" t="s">
        <v>8</v>
      </c>
      <c r="N132" s="6" t="s">
        <v>9</v>
      </c>
      <c r="O132" s="11" t="s">
        <v>7</v>
      </c>
      <c r="P132" s="4" t="s">
        <v>8</v>
      </c>
      <c r="Q132" s="10" t="s">
        <v>9</v>
      </c>
      <c r="R132" s="7" t="s">
        <v>7</v>
      </c>
      <c r="S132" s="4" t="s">
        <v>8</v>
      </c>
      <c r="T132" s="4" t="s">
        <v>9</v>
      </c>
    </row>
    <row r="133" spans="1:20" ht="12.75">
      <c r="A133" s="4">
        <v>1</v>
      </c>
      <c r="B133" s="8" t="str">
        <f>IF(Dane!B4="","",Dane!B4)</f>
        <v>Nazwisko Imię</v>
      </c>
      <c r="C133" s="11"/>
      <c r="D133" s="4"/>
      <c r="E133" s="10"/>
      <c r="F133" s="7"/>
      <c r="G133" s="4"/>
      <c r="H133" s="6"/>
      <c r="I133" s="11"/>
      <c r="J133" s="4"/>
      <c r="K133" s="10"/>
      <c r="L133" s="7"/>
      <c r="M133" s="4"/>
      <c r="N133" s="6"/>
      <c r="O133" s="11"/>
      <c r="P133" s="4"/>
      <c r="Q133" s="10"/>
      <c r="R133" s="7">
        <f aca="true" t="shared" si="12" ref="R133:R171">C133+F133+I133+L133+O133</f>
        <v>0</v>
      </c>
      <c r="S133" s="7">
        <f aca="true" t="shared" si="13" ref="S133:S171">D133+G133+J133+M133+P133</f>
        <v>0</v>
      </c>
      <c r="T133" s="7">
        <f aca="true" t="shared" si="14" ref="T133:T171">E133+H133+K133+N133+Q133</f>
        <v>0</v>
      </c>
    </row>
    <row r="134" spans="1:20" ht="12.75">
      <c r="A134" s="4">
        <v>2</v>
      </c>
      <c r="B134" s="8" t="str">
        <f>IF(Dane!B5="","",Dane!B5)</f>
        <v>Nazwisko Imię</v>
      </c>
      <c r="C134" s="11"/>
      <c r="D134" s="4"/>
      <c r="E134" s="10"/>
      <c r="F134" s="7"/>
      <c r="G134" s="4"/>
      <c r="H134" s="6"/>
      <c r="I134" s="11"/>
      <c r="J134" s="4"/>
      <c r="K134" s="10"/>
      <c r="L134" s="7"/>
      <c r="M134" s="4"/>
      <c r="N134" s="6"/>
      <c r="O134" s="11"/>
      <c r="P134" s="4"/>
      <c r="Q134" s="10"/>
      <c r="R134" s="7">
        <f t="shared" si="12"/>
        <v>0</v>
      </c>
      <c r="S134" s="7">
        <f t="shared" si="13"/>
        <v>0</v>
      </c>
      <c r="T134" s="7">
        <f t="shared" si="14"/>
        <v>0</v>
      </c>
    </row>
    <row r="135" spans="1:20" ht="12.75">
      <c r="A135" s="4">
        <v>3</v>
      </c>
      <c r="B135" s="8" t="str">
        <f>IF(Dane!B6="","",Dane!B6)</f>
        <v>Nazwisko Imię</v>
      </c>
      <c r="C135" s="11"/>
      <c r="D135" s="4"/>
      <c r="E135" s="10"/>
      <c r="F135" s="7"/>
      <c r="G135" s="4"/>
      <c r="H135" s="6"/>
      <c r="I135" s="11"/>
      <c r="J135" s="4"/>
      <c r="K135" s="10"/>
      <c r="L135" s="7"/>
      <c r="M135" s="4"/>
      <c r="N135" s="6"/>
      <c r="O135" s="11"/>
      <c r="P135" s="4"/>
      <c r="Q135" s="10"/>
      <c r="R135" s="7">
        <f t="shared" si="12"/>
        <v>0</v>
      </c>
      <c r="S135" s="7">
        <f t="shared" si="13"/>
        <v>0</v>
      </c>
      <c r="T135" s="7">
        <f t="shared" si="14"/>
        <v>0</v>
      </c>
    </row>
    <row r="136" spans="1:20" ht="12.75">
      <c r="A136" s="4">
        <v>4</v>
      </c>
      <c r="B136" s="8" t="str">
        <f>IF(Dane!B7="","",Dane!B7)</f>
        <v>Nazwisko Imię</v>
      </c>
      <c r="C136" s="11"/>
      <c r="D136" s="4"/>
      <c r="E136" s="10"/>
      <c r="F136" s="7"/>
      <c r="G136" s="4"/>
      <c r="H136" s="6"/>
      <c r="I136" s="11"/>
      <c r="J136" s="4"/>
      <c r="K136" s="10"/>
      <c r="L136" s="7"/>
      <c r="M136" s="4"/>
      <c r="N136" s="6"/>
      <c r="O136" s="11"/>
      <c r="P136" s="4"/>
      <c r="Q136" s="10"/>
      <c r="R136" s="7">
        <f t="shared" si="12"/>
        <v>0</v>
      </c>
      <c r="S136" s="7">
        <f t="shared" si="13"/>
        <v>0</v>
      </c>
      <c r="T136" s="7">
        <f t="shared" si="14"/>
        <v>0</v>
      </c>
    </row>
    <row r="137" spans="1:20" ht="12.75">
      <c r="A137" s="4">
        <v>5</v>
      </c>
      <c r="B137" s="8" t="str">
        <f>IF(Dane!B8="","",Dane!B8)</f>
        <v>Nazwisko Imię</v>
      </c>
      <c r="C137" s="11"/>
      <c r="D137" s="4"/>
      <c r="E137" s="10"/>
      <c r="F137" s="7"/>
      <c r="G137" s="4"/>
      <c r="H137" s="6"/>
      <c r="I137" s="11"/>
      <c r="J137" s="4"/>
      <c r="K137" s="10"/>
      <c r="L137" s="7"/>
      <c r="M137" s="4"/>
      <c r="N137" s="6"/>
      <c r="O137" s="11"/>
      <c r="P137" s="4"/>
      <c r="Q137" s="10"/>
      <c r="R137" s="7">
        <f t="shared" si="12"/>
        <v>0</v>
      </c>
      <c r="S137" s="7">
        <f t="shared" si="13"/>
        <v>0</v>
      </c>
      <c r="T137" s="7">
        <f t="shared" si="14"/>
        <v>0</v>
      </c>
    </row>
    <row r="138" spans="1:20" ht="12.75">
      <c r="A138" s="4">
        <v>6</v>
      </c>
      <c r="B138" s="8" t="str">
        <f>IF(Dane!B9="","",Dane!B9)</f>
        <v>Nazwisko Imię</v>
      </c>
      <c r="C138" s="11"/>
      <c r="D138" s="4"/>
      <c r="E138" s="10"/>
      <c r="F138" s="7"/>
      <c r="G138" s="4"/>
      <c r="H138" s="6"/>
      <c r="I138" s="11"/>
      <c r="J138" s="4"/>
      <c r="K138" s="10"/>
      <c r="L138" s="7"/>
      <c r="M138" s="4"/>
      <c r="N138" s="6"/>
      <c r="O138" s="11"/>
      <c r="P138" s="4"/>
      <c r="Q138" s="10"/>
      <c r="R138" s="7">
        <f t="shared" si="12"/>
        <v>0</v>
      </c>
      <c r="S138" s="7">
        <f t="shared" si="13"/>
        <v>0</v>
      </c>
      <c r="T138" s="7">
        <f t="shared" si="14"/>
        <v>0</v>
      </c>
    </row>
    <row r="139" spans="1:20" ht="12.75">
      <c r="A139" s="4">
        <v>7</v>
      </c>
      <c r="B139" s="8" t="str">
        <f>IF(Dane!B10="","",Dane!B10)</f>
        <v>Nazwisko Imię</v>
      </c>
      <c r="C139" s="11"/>
      <c r="D139" s="4"/>
      <c r="E139" s="10"/>
      <c r="F139" s="7"/>
      <c r="G139" s="4"/>
      <c r="H139" s="6"/>
      <c r="I139" s="11"/>
      <c r="J139" s="4"/>
      <c r="K139" s="10"/>
      <c r="L139" s="7"/>
      <c r="M139" s="4"/>
      <c r="N139" s="6"/>
      <c r="O139" s="11"/>
      <c r="P139" s="4"/>
      <c r="Q139" s="10"/>
      <c r="R139" s="7">
        <f t="shared" si="12"/>
        <v>0</v>
      </c>
      <c r="S139" s="7">
        <f t="shared" si="13"/>
        <v>0</v>
      </c>
      <c r="T139" s="7">
        <f t="shared" si="14"/>
        <v>0</v>
      </c>
    </row>
    <row r="140" spans="1:20" ht="12.75">
      <c r="A140" s="4">
        <v>8</v>
      </c>
      <c r="B140" s="8" t="str">
        <f>IF(Dane!B11="","",Dane!B11)</f>
        <v>Nazwisko Imię</v>
      </c>
      <c r="C140" s="11"/>
      <c r="D140" s="4"/>
      <c r="E140" s="10"/>
      <c r="F140" s="7"/>
      <c r="G140" s="4"/>
      <c r="H140" s="6"/>
      <c r="I140" s="11"/>
      <c r="J140" s="4"/>
      <c r="K140" s="10"/>
      <c r="L140" s="7"/>
      <c r="M140" s="4"/>
      <c r="N140" s="6"/>
      <c r="O140" s="11"/>
      <c r="P140" s="4"/>
      <c r="Q140" s="10"/>
      <c r="R140" s="7">
        <f t="shared" si="12"/>
        <v>0</v>
      </c>
      <c r="S140" s="7">
        <f t="shared" si="13"/>
        <v>0</v>
      </c>
      <c r="T140" s="7">
        <f t="shared" si="14"/>
        <v>0</v>
      </c>
    </row>
    <row r="141" spans="1:20" ht="12.75">
      <c r="A141" s="4">
        <v>9</v>
      </c>
      <c r="B141" s="8" t="str">
        <f>IF(Dane!B12="","",Dane!B12)</f>
        <v>Nazwisko Imię</v>
      </c>
      <c r="C141" s="11"/>
      <c r="D141" s="4"/>
      <c r="E141" s="10"/>
      <c r="F141" s="7"/>
      <c r="G141" s="4"/>
      <c r="H141" s="6"/>
      <c r="I141" s="11"/>
      <c r="J141" s="4"/>
      <c r="K141" s="10"/>
      <c r="L141" s="7"/>
      <c r="M141" s="4"/>
      <c r="N141" s="6"/>
      <c r="O141" s="11"/>
      <c r="P141" s="4"/>
      <c r="Q141" s="10"/>
      <c r="R141" s="7">
        <f t="shared" si="12"/>
        <v>0</v>
      </c>
      <c r="S141" s="7">
        <f t="shared" si="13"/>
        <v>0</v>
      </c>
      <c r="T141" s="7">
        <f t="shared" si="14"/>
        <v>0</v>
      </c>
    </row>
    <row r="142" spans="1:20" ht="12.75">
      <c r="A142" s="4">
        <v>10</v>
      </c>
      <c r="B142" s="8" t="str">
        <f>IF(Dane!B13="","",Dane!B13)</f>
        <v>Nazwisko Imię</v>
      </c>
      <c r="C142" s="11"/>
      <c r="D142" s="4"/>
      <c r="E142" s="10"/>
      <c r="F142" s="7"/>
      <c r="G142" s="4"/>
      <c r="H142" s="6"/>
      <c r="I142" s="11"/>
      <c r="J142" s="4"/>
      <c r="K142" s="10"/>
      <c r="L142" s="7"/>
      <c r="M142" s="4"/>
      <c r="N142" s="6"/>
      <c r="O142" s="11"/>
      <c r="P142" s="4"/>
      <c r="Q142" s="10"/>
      <c r="R142" s="7">
        <f t="shared" si="12"/>
        <v>0</v>
      </c>
      <c r="S142" s="7">
        <f t="shared" si="13"/>
        <v>0</v>
      </c>
      <c r="T142" s="7">
        <f t="shared" si="14"/>
        <v>0</v>
      </c>
    </row>
    <row r="143" spans="1:20" ht="12.75">
      <c r="A143" s="4">
        <v>11</v>
      </c>
      <c r="B143" s="8" t="str">
        <f>IF(Dane!B14="","",Dane!B14)</f>
        <v>Nazwisko Imię</v>
      </c>
      <c r="C143" s="11"/>
      <c r="D143" s="4"/>
      <c r="E143" s="10"/>
      <c r="F143" s="7"/>
      <c r="G143" s="4"/>
      <c r="H143" s="6"/>
      <c r="I143" s="11"/>
      <c r="J143" s="4"/>
      <c r="K143" s="10"/>
      <c r="L143" s="7"/>
      <c r="M143" s="4"/>
      <c r="N143" s="6"/>
      <c r="O143" s="11"/>
      <c r="P143" s="4"/>
      <c r="Q143" s="10"/>
      <c r="R143" s="7">
        <f t="shared" si="12"/>
        <v>0</v>
      </c>
      <c r="S143" s="7">
        <f t="shared" si="13"/>
        <v>0</v>
      </c>
      <c r="T143" s="7">
        <f t="shared" si="14"/>
        <v>0</v>
      </c>
    </row>
    <row r="144" spans="1:20" ht="12.75">
      <c r="A144" s="4">
        <v>12</v>
      </c>
      <c r="B144" s="8" t="str">
        <f>IF(Dane!B15="","",Dane!B15)</f>
        <v>Nazwisko Imię</v>
      </c>
      <c r="C144" s="11"/>
      <c r="D144" s="4"/>
      <c r="E144" s="10"/>
      <c r="F144" s="7"/>
      <c r="G144" s="4"/>
      <c r="H144" s="6"/>
      <c r="I144" s="11"/>
      <c r="J144" s="4"/>
      <c r="K144" s="10"/>
      <c r="L144" s="7"/>
      <c r="M144" s="4"/>
      <c r="N144" s="6"/>
      <c r="O144" s="11"/>
      <c r="P144" s="4"/>
      <c r="Q144" s="10"/>
      <c r="R144" s="7">
        <f t="shared" si="12"/>
        <v>0</v>
      </c>
      <c r="S144" s="7">
        <f t="shared" si="13"/>
        <v>0</v>
      </c>
      <c r="T144" s="7">
        <f t="shared" si="14"/>
        <v>0</v>
      </c>
    </row>
    <row r="145" spans="1:20" ht="12.75">
      <c r="A145" s="4">
        <v>13</v>
      </c>
      <c r="B145" s="8" t="str">
        <f>IF(Dane!B16="","",Dane!B16)</f>
        <v>Nazwisko Imię</v>
      </c>
      <c r="C145" s="11"/>
      <c r="D145" s="4"/>
      <c r="E145" s="10"/>
      <c r="F145" s="7"/>
      <c r="G145" s="4"/>
      <c r="H145" s="6"/>
      <c r="I145" s="11"/>
      <c r="J145" s="4"/>
      <c r="K145" s="10"/>
      <c r="L145" s="7"/>
      <c r="M145" s="4"/>
      <c r="N145" s="6"/>
      <c r="O145" s="11"/>
      <c r="P145" s="4"/>
      <c r="Q145" s="10"/>
      <c r="R145" s="7">
        <f t="shared" si="12"/>
        <v>0</v>
      </c>
      <c r="S145" s="7">
        <f t="shared" si="13"/>
        <v>0</v>
      </c>
      <c r="T145" s="7">
        <f t="shared" si="14"/>
        <v>0</v>
      </c>
    </row>
    <row r="146" spans="1:20" ht="12.75">
      <c r="A146" s="4">
        <v>14</v>
      </c>
      <c r="B146" s="8" t="str">
        <f>IF(Dane!B17="","",Dane!B17)</f>
        <v>Nazwisko Imię</v>
      </c>
      <c r="C146" s="11"/>
      <c r="D146" s="4"/>
      <c r="E146" s="10"/>
      <c r="F146" s="7"/>
      <c r="G146" s="4"/>
      <c r="H146" s="6"/>
      <c r="I146" s="11"/>
      <c r="J146" s="4"/>
      <c r="K146" s="10"/>
      <c r="L146" s="7"/>
      <c r="M146" s="4"/>
      <c r="N146" s="6"/>
      <c r="O146" s="11"/>
      <c r="P146" s="4"/>
      <c r="Q146" s="10"/>
      <c r="R146" s="7">
        <f t="shared" si="12"/>
        <v>0</v>
      </c>
      <c r="S146" s="7">
        <f t="shared" si="13"/>
        <v>0</v>
      </c>
      <c r="T146" s="7">
        <f t="shared" si="14"/>
        <v>0</v>
      </c>
    </row>
    <row r="147" spans="1:20" ht="12.75">
      <c r="A147" s="4">
        <v>15</v>
      </c>
      <c r="B147" s="8" t="str">
        <f>IF(Dane!B18="","",Dane!B18)</f>
        <v>Nazwisko Imię</v>
      </c>
      <c r="C147" s="11"/>
      <c r="D147" s="4"/>
      <c r="E147" s="10"/>
      <c r="F147" s="7"/>
      <c r="G147" s="4"/>
      <c r="H147" s="6"/>
      <c r="I147" s="11"/>
      <c r="J147" s="4"/>
      <c r="K147" s="10"/>
      <c r="L147" s="7"/>
      <c r="M147" s="4"/>
      <c r="N147" s="6"/>
      <c r="O147" s="11"/>
      <c r="P147" s="4"/>
      <c r="Q147" s="10"/>
      <c r="R147" s="7">
        <f t="shared" si="12"/>
        <v>0</v>
      </c>
      <c r="S147" s="7">
        <f t="shared" si="13"/>
        <v>0</v>
      </c>
      <c r="T147" s="7">
        <f t="shared" si="14"/>
        <v>0</v>
      </c>
    </row>
    <row r="148" spans="1:20" ht="12.75">
      <c r="A148" s="4">
        <v>16</v>
      </c>
      <c r="B148" s="8" t="str">
        <f>IF(Dane!B19="","",Dane!B19)</f>
        <v>Nazwisko Imię</v>
      </c>
      <c r="C148" s="11"/>
      <c r="D148" s="4"/>
      <c r="E148" s="10"/>
      <c r="F148" s="7"/>
      <c r="G148" s="4"/>
      <c r="H148" s="6"/>
      <c r="I148" s="11"/>
      <c r="J148" s="4"/>
      <c r="K148" s="10"/>
      <c r="L148" s="7"/>
      <c r="M148" s="4"/>
      <c r="N148" s="6"/>
      <c r="O148" s="11"/>
      <c r="P148" s="4"/>
      <c r="Q148" s="10"/>
      <c r="R148" s="7">
        <f t="shared" si="12"/>
        <v>0</v>
      </c>
      <c r="S148" s="7">
        <f t="shared" si="13"/>
        <v>0</v>
      </c>
      <c r="T148" s="7">
        <f t="shared" si="14"/>
        <v>0</v>
      </c>
    </row>
    <row r="149" spans="1:20" ht="12.75">
      <c r="A149" s="4">
        <v>17</v>
      </c>
      <c r="B149" s="8" t="str">
        <f>IF(Dane!B20="","",Dane!B20)</f>
        <v>Nazwisko Imię</v>
      </c>
      <c r="C149" s="11"/>
      <c r="D149" s="4"/>
      <c r="E149" s="10"/>
      <c r="F149" s="7"/>
      <c r="G149" s="4"/>
      <c r="H149" s="6"/>
      <c r="I149" s="11"/>
      <c r="J149" s="4"/>
      <c r="K149" s="10"/>
      <c r="L149" s="7"/>
      <c r="M149" s="4"/>
      <c r="N149" s="6"/>
      <c r="O149" s="11"/>
      <c r="P149" s="4"/>
      <c r="Q149" s="10"/>
      <c r="R149" s="7">
        <f t="shared" si="12"/>
        <v>0</v>
      </c>
      <c r="S149" s="7">
        <f t="shared" si="13"/>
        <v>0</v>
      </c>
      <c r="T149" s="7">
        <f t="shared" si="14"/>
        <v>0</v>
      </c>
    </row>
    <row r="150" spans="1:20" ht="12.75">
      <c r="A150" s="4">
        <v>18</v>
      </c>
      <c r="B150" s="8" t="str">
        <f>IF(Dane!B21="","",Dane!B21)</f>
        <v>Nazwisko Imię</v>
      </c>
      <c r="C150" s="11"/>
      <c r="D150" s="4"/>
      <c r="E150" s="10"/>
      <c r="F150" s="7"/>
      <c r="G150" s="4"/>
      <c r="H150" s="6"/>
      <c r="I150" s="11"/>
      <c r="J150" s="4"/>
      <c r="K150" s="10"/>
      <c r="L150" s="7"/>
      <c r="M150" s="4"/>
      <c r="N150" s="6"/>
      <c r="O150" s="11"/>
      <c r="P150" s="4"/>
      <c r="Q150" s="10"/>
      <c r="R150" s="7">
        <f t="shared" si="12"/>
        <v>0</v>
      </c>
      <c r="S150" s="7">
        <f t="shared" si="13"/>
        <v>0</v>
      </c>
      <c r="T150" s="7">
        <f t="shared" si="14"/>
        <v>0</v>
      </c>
    </row>
    <row r="151" spans="1:20" ht="12.75">
      <c r="A151" s="4">
        <v>19</v>
      </c>
      <c r="B151" s="8" t="str">
        <f>IF(Dane!B22="","",Dane!B22)</f>
        <v>Nazwisko Imię</v>
      </c>
      <c r="C151" s="11"/>
      <c r="D151" s="4"/>
      <c r="E151" s="10"/>
      <c r="F151" s="7"/>
      <c r="G151" s="4"/>
      <c r="H151" s="6"/>
      <c r="I151" s="11"/>
      <c r="J151" s="4"/>
      <c r="K151" s="10"/>
      <c r="L151" s="7"/>
      <c r="M151" s="4"/>
      <c r="N151" s="6"/>
      <c r="O151" s="11"/>
      <c r="P151" s="4"/>
      <c r="Q151" s="10"/>
      <c r="R151" s="7">
        <f t="shared" si="12"/>
        <v>0</v>
      </c>
      <c r="S151" s="7">
        <f t="shared" si="13"/>
        <v>0</v>
      </c>
      <c r="T151" s="7">
        <f t="shared" si="14"/>
        <v>0</v>
      </c>
    </row>
    <row r="152" spans="1:20" ht="12.75">
      <c r="A152" s="4">
        <v>20</v>
      </c>
      <c r="B152" s="8" t="str">
        <f>IF(Dane!B23="","",Dane!B23)</f>
        <v>Nazwisko Imię</v>
      </c>
      <c r="C152" s="11"/>
      <c r="D152" s="4"/>
      <c r="E152" s="10"/>
      <c r="F152" s="7"/>
      <c r="G152" s="4"/>
      <c r="H152" s="6"/>
      <c r="I152" s="11"/>
      <c r="J152" s="4"/>
      <c r="K152" s="10"/>
      <c r="L152" s="7"/>
      <c r="M152" s="4"/>
      <c r="N152" s="6"/>
      <c r="O152" s="11"/>
      <c r="P152" s="4"/>
      <c r="Q152" s="10"/>
      <c r="R152" s="7">
        <f t="shared" si="12"/>
        <v>0</v>
      </c>
      <c r="S152" s="7">
        <f t="shared" si="13"/>
        <v>0</v>
      </c>
      <c r="T152" s="7">
        <f t="shared" si="14"/>
        <v>0</v>
      </c>
    </row>
    <row r="153" spans="1:20" ht="12.75">
      <c r="A153" s="4">
        <v>21</v>
      </c>
      <c r="B153" s="8" t="str">
        <f>IF(Dane!B24="","",Dane!B24)</f>
        <v>Nazwisko Imię</v>
      </c>
      <c r="C153" s="11"/>
      <c r="D153" s="4"/>
      <c r="E153" s="10"/>
      <c r="F153" s="7"/>
      <c r="G153" s="4"/>
      <c r="H153" s="6"/>
      <c r="I153" s="11"/>
      <c r="J153" s="4"/>
      <c r="K153" s="10"/>
      <c r="L153" s="7"/>
      <c r="M153" s="4"/>
      <c r="N153" s="6"/>
      <c r="O153" s="11"/>
      <c r="P153" s="4"/>
      <c r="Q153" s="10"/>
      <c r="R153" s="7">
        <f t="shared" si="12"/>
        <v>0</v>
      </c>
      <c r="S153" s="7">
        <f t="shared" si="13"/>
        <v>0</v>
      </c>
      <c r="T153" s="7">
        <f t="shared" si="14"/>
        <v>0</v>
      </c>
    </row>
    <row r="154" spans="1:20" ht="12.75">
      <c r="A154" s="4">
        <v>22</v>
      </c>
      <c r="B154" s="8" t="str">
        <f>IF(Dane!B25="","",Dane!B25)</f>
        <v>Nazwisko Imię</v>
      </c>
      <c r="C154" s="11"/>
      <c r="D154" s="4"/>
      <c r="E154" s="10"/>
      <c r="F154" s="7"/>
      <c r="G154" s="4"/>
      <c r="H154" s="6"/>
      <c r="I154" s="11"/>
      <c r="J154" s="4"/>
      <c r="K154" s="10"/>
      <c r="L154" s="7"/>
      <c r="M154" s="4"/>
      <c r="N154" s="6"/>
      <c r="O154" s="11"/>
      <c r="P154" s="4"/>
      <c r="Q154" s="10"/>
      <c r="R154" s="7">
        <f t="shared" si="12"/>
        <v>0</v>
      </c>
      <c r="S154" s="7">
        <f t="shared" si="13"/>
        <v>0</v>
      </c>
      <c r="T154" s="7">
        <f t="shared" si="14"/>
        <v>0</v>
      </c>
    </row>
    <row r="155" spans="1:20" ht="12.75">
      <c r="A155" s="4">
        <v>23</v>
      </c>
      <c r="B155" s="8" t="str">
        <f>IF(Dane!B26="","",Dane!B26)</f>
        <v>Nazwisko Imię</v>
      </c>
      <c r="C155" s="11"/>
      <c r="D155" s="4"/>
      <c r="E155" s="10"/>
      <c r="F155" s="7"/>
      <c r="G155" s="4"/>
      <c r="H155" s="6"/>
      <c r="I155" s="11"/>
      <c r="J155" s="4"/>
      <c r="K155" s="10"/>
      <c r="L155" s="7"/>
      <c r="M155" s="4"/>
      <c r="N155" s="6"/>
      <c r="O155" s="11"/>
      <c r="P155" s="4"/>
      <c r="Q155" s="10"/>
      <c r="R155" s="7">
        <f t="shared" si="12"/>
        <v>0</v>
      </c>
      <c r="S155" s="7">
        <f t="shared" si="13"/>
        <v>0</v>
      </c>
      <c r="T155" s="7">
        <f t="shared" si="14"/>
        <v>0</v>
      </c>
    </row>
    <row r="156" spans="1:20" ht="12.75">
      <c r="A156" s="4">
        <v>24</v>
      </c>
      <c r="B156" s="8" t="str">
        <f>IF(Dane!B27="","",Dane!B27)</f>
        <v>Nazwisko Imię</v>
      </c>
      <c r="C156" s="11"/>
      <c r="D156" s="4"/>
      <c r="E156" s="10"/>
      <c r="F156" s="7"/>
      <c r="G156" s="4"/>
      <c r="H156" s="6"/>
      <c r="I156" s="11"/>
      <c r="J156" s="4"/>
      <c r="K156" s="10"/>
      <c r="L156" s="7"/>
      <c r="M156" s="4"/>
      <c r="N156" s="6"/>
      <c r="O156" s="11"/>
      <c r="P156" s="4"/>
      <c r="Q156" s="10"/>
      <c r="R156" s="7">
        <f t="shared" si="12"/>
        <v>0</v>
      </c>
      <c r="S156" s="7">
        <f t="shared" si="13"/>
        <v>0</v>
      </c>
      <c r="T156" s="7">
        <f t="shared" si="14"/>
        <v>0</v>
      </c>
    </row>
    <row r="157" spans="1:20" ht="12.75">
      <c r="A157" s="4">
        <v>25</v>
      </c>
      <c r="B157" s="8">
        <f>IF(Dane!B28="","",Dane!B28)</f>
      </c>
      <c r="C157" s="11"/>
      <c r="D157" s="4"/>
      <c r="E157" s="10"/>
      <c r="F157" s="7"/>
      <c r="G157" s="4"/>
      <c r="H157" s="6"/>
      <c r="I157" s="11"/>
      <c r="J157" s="4"/>
      <c r="K157" s="10"/>
      <c r="L157" s="7"/>
      <c r="M157" s="4"/>
      <c r="N157" s="6"/>
      <c r="O157" s="11"/>
      <c r="P157" s="4"/>
      <c r="Q157" s="10"/>
      <c r="R157" s="7">
        <f t="shared" si="12"/>
        <v>0</v>
      </c>
      <c r="S157" s="7">
        <f t="shared" si="13"/>
        <v>0</v>
      </c>
      <c r="T157" s="7">
        <f t="shared" si="14"/>
        <v>0</v>
      </c>
    </row>
    <row r="158" spans="1:20" ht="12.75">
      <c r="A158" s="4">
        <v>26</v>
      </c>
      <c r="B158" s="8">
        <f>IF(Dane!B29="","",Dane!B29)</f>
      </c>
      <c r="C158" s="11"/>
      <c r="D158" s="4"/>
      <c r="E158" s="10"/>
      <c r="F158" s="7"/>
      <c r="G158" s="4"/>
      <c r="H158" s="6"/>
      <c r="I158" s="11"/>
      <c r="J158" s="4"/>
      <c r="K158" s="10"/>
      <c r="L158" s="7"/>
      <c r="M158" s="4"/>
      <c r="N158" s="6"/>
      <c r="O158" s="11"/>
      <c r="P158" s="4"/>
      <c r="Q158" s="10"/>
      <c r="R158" s="7">
        <f t="shared" si="12"/>
        <v>0</v>
      </c>
      <c r="S158" s="7">
        <f t="shared" si="13"/>
        <v>0</v>
      </c>
      <c r="T158" s="7">
        <f t="shared" si="14"/>
        <v>0</v>
      </c>
    </row>
    <row r="159" spans="1:20" ht="12.75">
      <c r="A159" s="4">
        <v>27</v>
      </c>
      <c r="B159" s="8">
        <f>IF(Dane!B30="","",Dane!B30)</f>
      </c>
      <c r="C159" s="11"/>
      <c r="D159" s="4"/>
      <c r="E159" s="10"/>
      <c r="F159" s="7"/>
      <c r="G159" s="4"/>
      <c r="H159" s="6"/>
      <c r="I159" s="11"/>
      <c r="J159" s="4"/>
      <c r="K159" s="10"/>
      <c r="L159" s="7"/>
      <c r="M159" s="4"/>
      <c r="N159" s="6"/>
      <c r="O159" s="11"/>
      <c r="P159" s="4"/>
      <c r="Q159" s="10"/>
      <c r="R159" s="7">
        <f t="shared" si="12"/>
        <v>0</v>
      </c>
      <c r="S159" s="7">
        <f t="shared" si="13"/>
        <v>0</v>
      </c>
      <c r="T159" s="7">
        <f t="shared" si="14"/>
        <v>0</v>
      </c>
    </row>
    <row r="160" spans="1:20" ht="12.75">
      <c r="A160" s="4">
        <v>28</v>
      </c>
      <c r="B160" s="8">
        <f>IF(Dane!B31="","",Dane!B31)</f>
      </c>
      <c r="C160" s="11"/>
      <c r="D160" s="4"/>
      <c r="E160" s="10"/>
      <c r="F160" s="7"/>
      <c r="G160" s="4"/>
      <c r="H160" s="6"/>
      <c r="I160" s="11"/>
      <c r="J160" s="4"/>
      <c r="K160" s="10"/>
      <c r="L160" s="7"/>
      <c r="M160" s="4"/>
      <c r="N160" s="6"/>
      <c r="O160" s="11"/>
      <c r="P160" s="4"/>
      <c r="Q160" s="10"/>
      <c r="R160" s="7">
        <f t="shared" si="12"/>
        <v>0</v>
      </c>
      <c r="S160" s="7">
        <f t="shared" si="13"/>
        <v>0</v>
      </c>
      <c r="T160" s="7">
        <f t="shared" si="14"/>
        <v>0</v>
      </c>
    </row>
    <row r="161" spans="1:20" ht="12.75">
      <c r="A161" s="4">
        <v>29</v>
      </c>
      <c r="B161" s="8">
        <f>IF(Dane!B32="","",Dane!B32)</f>
      </c>
      <c r="C161" s="11"/>
      <c r="D161" s="4"/>
      <c r="E161" s="10"/>
      <c r="F161" s="7"/>
      <c r="G161" s="4"/>
      <c r="H161" s="6"/>
      <c r="I161" s="11"/>
      <c r="J161" s="4"/>
      <c r="K161" s="10"/>
      <c r="L161" s="7"/>
      <c r="M161" s="4"/>
      <c r="N161" s="6"/>
      <c r="O161" s="11"/>
      <c r="P161" s="4"/>
      <c r="Q161" s="10"/>
      <c r="R161" s="7">
        <f t="shared" si="12"/>
        <v>0</v>
      </c>
      <c r="S161" s="7">
        <f t="shared" si="13"/>
        <v>0</v>
      </c>
      <c r="T161" s="7">
        <f t="shared" si="14"/>
        <v>0</v>
      </c>
    </row>
    <row r="162" spans="1:20" ht="12.75">
      <c r="A162" s="4">
        <v>30</v>
      </c>
      <c r="B162" s="8">
        <f>IF(Dane!B33="","",Dane!B33)</f>
      </c>
      <c r="C162" s="11"/>
      <c r="D162" s="4"/>
      <c r="E162" s="10"/>
      <c r="F162" s="7"/>
      <c r="G162" s="4"/>
      <c r="H162" s="6"/>
      <c r="I162" s="11"/>
      <c r="J162" s="4"/>
      <c r="K162" s="10"/>
      <c r="L162" s="7"/>
      <c r="M162" s="4"/>
      <c r="N162" s="6"/>
      <c r="O162" s="11"/>
      <c r="P162" s="4"/>
      <c r="Q162" s="10"/>
      <c r="R162" s="7">
        <f t="shared" si="12"/>
        <v>0</v>
      </c>
      <c r="S162" s="7">
        <f t="shared" si="13"/>
        <v>0</v>
      </c>
      <c r="T162" s="7">
        <f t="shared" si="14"/>
        <v>0</v>
      </c>
    </row>
    <row r="163" spans="1:20" ht="12.75">
      <c r="A163" s="4">
        <v>31</v>
      </c>
      <c r="B163" s="8">
        <f>IF(Dane!B34="","",Dane!B34)</f>
      </c>
      <c r="C163" s="11"/>
      <c r="D163" s="4"/>
      <c r="E163" s="10"/>
      <c r="F163" s="7"/>
      <c r="G163" s="4"/>
      <c r="H163" s="6"/>
      <c r="I163" s="11"/>
      <c r="J163" s="4"/>
      <c r="K163" s="10"/>
      <c r="L163" s="7"/>
      <c r="M163" s="4"/>
      <c r="N163" s="6"/>
      <c r="O163" s="11"/>
      <c r="P163" s="4"/>
      <c r="Q163" s="10"/>
      <c r="R163" s="7">
        <f t="shared" si="12"/>
        <v>0</v>
      </c>
      <c r="S163" s="7">
        <f t="shared" si="13"/>
        <v>0</v>
      </c>
      <c r="T163" s="7">
        <f t="shared" si="14"/>
        <v>0</v>
      </c>
    </row>
    <row r="164" spans="1:20" ht="12.75">
      <c r="A164" s="4">
        <v>32</v>
      </c>
      <c r="B164" s="8">
        <f>IF(Dane!B35="","",Dane!B35)</f>
      </c>
      <c r="C164" s="11"/>
      <c r="D164" s="4"/>
      <c r="E164" s="10"/>
      <c r="F164" s="7"/>
      <c r="G164" s="4"/>
      <c r="H164" s="6"/>
      <c r="I164" s="11"/>
      <c r="J164" s="4"/>
      <c r="K164" s="10"/>
      <c r="L164" s="7"/>
      <c r="M164" s="4"/>
      <c r="N164" s="6"/>
      <c r="O164" s="11"/>
      <c r="P164" s="4"/>
      <c r="Q164" s="10"/>
      <c r="R164" s="7">
        <f t="shared" si="12"/>
        <v>0</v>
      </c>
      <c r="S164" s="7">
        <f t="shared" si="13"/>
        <v>0</v>
      </c>
      <c r="T164" s="7">
        <f t="shared" si="14"/>
        <v>0</v>
      </c>
    </row>
    <row r="165" spans="1:20" ht="12.75">
      <c r="A165" s="4">
        <v>33</v>
      </c>
      <c r="B165" s="8">
        <f>IF(Dane!B36="","",Dane!B36)</f>
      </c>
      <c r="C165" s="11"/>
      <c r="D165" s="4"/>
      <c r="E165" s="10"/>
      <c r="F165" s="7"/>
      <c r="G165" s="4"/>
      <c r="H165" s="6"/>
      <c r="I165" s="11"/>
      <c r="J165" s="4"/>
      <c r="K165" s="10"/>
      <c r="L165" s="7"/>
      <c r="M165" s="4"/>
      <c r="N165" s="6"/>
      <c r="O165" s="11"/>
      <c r="P165" s="4"/>
      <c r="Q165" s="10"/>
      <c r="R165" s="7">
        <f t="shared" si="12"/>
        <v>0</v>
      </c>
      <c r="S165" s="7">
        <f t="shared" si="13"/>
        <v>0</v>
      </c>
      <c r="T165" s="7">
        <f t="shared" si="14"/>
        <v>0</v>
      </c>
    </row>
    <row r="166" spans="1:20" ht="12.75">
      <c r="A166" s="4">
        <v>34</v>
      </c>
      <c r="B166" s="8">
        <f>IF(Dane!B37="","",Dane!B37)</f>
      </c>
      <c r="C166" s="11"/>
      <c r="D166" s="4"/>
      <c r="E166" s="10"/>
      <c r="F166" s="7"/>
      <c r="G166" s="4"/>
      <c r="H166" s="6"/>
      <c r="I166" s="11"/>
      <c r="J166" s="4"/>
      <c r="K166" s="10"/>
      <c r="L166" s="7"/>
      <c r="M166" s="4"/>
      <c r="N166" s="6"/>
      <c r="O166" s="11"/>
      <c r="P166" s="4"/>
      <c r="Q166" s="10"/>
      <c r="R166" s="7">
        <f t="shared" si="12"/>
        <v>0</v>
      </c>
      <c r="S166" s="7">
        <f t="shared" si="13"/>
        <v>0</v>
      </c>
      <c r="T166" s="7">
        <f t="shared" si="14"/>
        <v>0</v>
      </c>
    </row>
    <row r="167" spans="1:20" ht="12.75">
      <c r="A167" s="4">
        <v>35</v>
      </c>
      <c r="B167" s="8">
        <f>IF(Dane!B38="","",Dane!B38)</f>
      </c>
      <c r="C167" s="11"/>
      <c r="D167" s="4"/>
      <c r="E167" s="10"/>
      <c r="F167" s="7"/>
      <c r="G167" s="4"/>
      <c r="H167" s="6"/>
      <c r="I167" s="11"/>
      <c r="J167" s="4"/>
      <c r="K167" s="10"/>
      <c r="L167" s="7"/>
      <c r="M167" s="4"/>
      <c r="N167" s="6"/>
      <c r="O167" s="11"/>
      <c r="P167" s="4"/>
      <c r="Q167" s="10"/>
      <c r="R167" s="7">
        <f t="shared" si="12"/>
        <v>0</v>
      </c>
      <c r="S167" s="7">
        <f t="shared" si="13"/>
        <v>0</v>
      </c>
      <c r="T167" s="7">
        <f t="shared" si="14"/>
        <v>0</v>
      </c>
    </row>
    <row r="168" spans="1:20" ht="12.75">
      <c r="A168" s="4">
        <v>36</v>
      </c>
      <c r="B168" s="8">
        <f>IF(Dane!B39="","",Dane!B39)</f>
      </c>
      <c r="C168" s="11"/>
      <c r="D168" s="4"/>
      <c r="E168" s="10"/>
      <c r="F168" s="7"/>
      <c r="G168" s="4"/>
      <c r="H168" s="6"/>
      <c r="I168" s="11"/>
      <c r="J168" s="4"/>
      <c r="K168" s="10"/>
      <c r="L168" s="7"/>
      <c r="M168" s="4"/>
      <c r="N168" s="6"/>
      <c r="O168" s="11"/>
      <c r="P168" s="4"/>
      <c r="Q168" s="10"/>
      <c r="R168" s="7">
        <f t="shared" si="12"/>
        <v>0</v>
      </c>
      <c r="S168" s="7">
        <f t="shared" si="13"/>
        <v>0</v>
      </c>
      <c r="T168" s="7">
        <f t="shared" si="14"/>
        <v>0</v>
      </c>
    </row>
    <row r="169" spans="1:20" ht="12.75">
      <c r="A169" s="4">
        <v>37</v>
      </c>
      <c r="B169" s="8">
        <f>IF(Dane!B40="","",Dane!B40)</f>
      </c>
      <c r="C169" s="11"/>
      <c r="D169" s="4"/>
      <c r="E169" s="10"/>
      <c r="F169" s="7"/>
      <c r="G169" s="4"/>
      <c r="H169" s="6"/>
      <c r="I169" s="11"/>
      <c r="J169" s="4"/>
      <c r="K169" s="10"/>
      <c r="L169" s="7"/>
      <c r="M169" s="4"/>
      <c r="N169" s="6"/>
      <c r="O169" s="11"/>
      <c r="P169" s="4"/>
      <c r="Q169" s="10"/>
      <c r="R169" s="7">
        <f t="shared" si="12"/>
        <v>0</v>
      </c>
      <c r="S169" s="7">
        <f t="shared" si="13"/>
        <v>0</v>
      </c>
      <c r="T169" s="7">
        <f t="shared" si="14"/>
        <v>0</v>
      </c>
    </row>
    <row r="170" spans="1:20" ht="12.75">
      <c r="A170" s="4">
        <v>38</v>
      </c>
      <c r="B170" s="8">
        <f>IF(Dane!B41="","",Dane!B41)</f>
      </c>
      <c r="C170" s="11"/>
      <c r="D170" s="4"/>
      <c r="E170" s="10"/>
      <c r="F170" s="7"/>
      <c r="G170" s="4"/>
      <c r="H170" s="6"/>
      <c r="I170" s="11"/>
      <c r="J170" s="4"/>
      <c r="K170" s="10"/>
      <c r="L170" s="7"/>
      <c r="M170" s="4"/>
      <c r="N170" s="6"/>
      <c r="O170" s="11"/>
      <c r="P170" s="4"/>
      <c r="Q170" s="10"/>
      <c r="R170" s="7">
        <f t="shared" si="12"/>
        <v>0</v>
      </c>
      <c r="S170" s="7">
        <f t="shared" si="13"/>
        <v>0</v>
      </c>
      <c r="T170" s="7">
        <f t="shared" si="14"/>
        <v>0</v>
      </c>
    </row>
    <row r="171" spans="1:20" ht="12.75">
      <c r="A171" s="5"/>
      <c r="B171" s="6" t="s">
        <v>10</v>
      </c>
      <c r="C171" s="11">
        <f aca="true" t="shared" si="15" ref="C171:Q171">SUM(C133:C169)</f>
        <v>0</v>
      </c>
      <c r="D171" s="4">
        <f t="shared" si="15"/>
        <v>0</v>
      </c>
      <c r="E171" s="10">
        <f t="shared" si="15"/>
        <v>0</v>
      </c>
      <c r="F171" s="7">
        <f t="shared" si="15"/>
        <v>0</v>
      </c>
      <c r="G171" s="4">
        <f t="shared" si="15"/>
        <v>0</v>
      </c>
      <c r="H171" s="6">
        <f t="shared" si="15"/>
        <v>0</v>
      </c>
      <c r="I171" s="11">
        <f t="shared" si="15"/>
        <v>0</v>
      </c>
      <c r="J171" s="4">
        <f t="shared" si="15"/>
        <v>0</v>
      </c>
      <c r="K171" s="10">
        <f t="shared" si="15"/>
        <v>0</v>
      </c>
      <c r="L171" s="11">
        <f t="shared" si="15"/>
        <v>0</v>
      </c>
      <c r="M171" s="4">
        <f t="shared" si="15"/>
        <v>0</v>
      </c>
      <c r="N171" s="6">
        <f t="shared" si="15"/>
        <v>0</v>
      </c>
      <c r="O171" s="11">
        <f t="shared" si="15"/>
        <v>0</v>
      </c>
      <c r="P171" s="4">
        <f t="shared" si="15"/>
        <v>0</v>
      </c>
      <c r="Q171" s="10">
        <f t="shared" si="15"/>
        <v>0</v>
      </c>
      <c r="R171" s="7">
        <f t="shared" si="12"/>
        <v>0</v>
      </c>
      <c r="S171" s="4">
        <f t="shared" si="13"/>
        <v>0</v>
      </c>
      <c r="T171" s="4">
        <f t="shared" si="14"/>
        <v>0</v>
      </c>
    </row>
    <row r="172" ht="12.75"/>
    <row r="173" spans="2:20" ht="36">
      <c r="B173" s="191" t="s">
        <v>152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>
        <f>SUM(C173:Q173)</f>
        <v>0</v>
      </c>
      <c r="S173" s="218"/>
      <c r="T173" s="218"/>
    </row>
    <row r="174" spans="1:20" ht="12.75">
      <c r="A174" s="216" t="s">
        <v>0</v>
      </c>
      <c r="B174" s="217" t="s">
        <v>1</v>
      </c>
      <c r="C174" s="211">
        <v>1</v>
      </c>
      <c r="D174" s="212"/>
      <c r="E174" s="213"/>
      <c r="F174" s="214">
        <v>2</v>
      </c>
      <c r="G174" s="212"/>
      <c r="H174" s="215"/>
      <c r="I174" s="211">
        <v>3</v>
      </c>
      <c r="J174" s="212"/>
      <c r="K174" s="213"/>
      <c r="L174" s="214">
        <v>4</v>
      </c>
      <c r="M174" s="212"/>
      <c r="N174" s="215"/>
      <c r="O174" s="211">
        <v>5</v>
      </c>
      <c r="P174" s="212"/>
      <c r="Q174" s="215"/>
      <c r="R174" s="212" t="s">
        <v>32</v>
      </c>
      <c r="S174" s="212"/>
      <c r="T174" s="212"/>
    </row>
    <row r="175" spans="1:20" ht="12.75">
      <c r="A175" s="216"/>
      <c r="B175" s="217"/>
      <c r="C175" s="11" t="s">
        <v>7</v>
      </c>
      <c r="D175" s="4" t="s">
        <v>8</v>
      </c>
      <c r="E175" s="10" t="s">
        <v>9</v>
      </c>
      <c r="F175" s="7" t="s">
        <v>7</v>
      </c>
      <c r="G175" s="4" t="s">
        <v>8</v>
      </c>
      <c r="H175" s="6" t="s">
        <v>9</v>
      </c>
      <c r="I175" s="11" t="s">
        <v>7</v>
      </c>
      <c r="J175" s="4" t="s">
        <v>8</v>
      </c>
      <c r="K175" s="10" t="s">
        <v>9</v>
      </c>
      <c r="L175" s="7" t="s">
        <v>7</v>
      </c>
      <c r="M175" s="4" t="s">
        <v>8</v>
      </c>
      <c r="N175" s="6" t="s">
        <v>9</v>
      </c>
      <c r="O175" s="11" t="s">
        <v>7</v>
      </c>
      <c r="P175" s="4" t="s">
        <v>8</v>
      </c>
      <c r="Q175" s="10" t="s">
        <v>9</v>
      </c>
      <c r="R175" s="7" t="s">
        <v>7</v>
      </c>
      <c r="S175" s="4" t="s">
        <v>8</v>
      </c>
      <c r="T175" s="4" t="s">
        <v>9</v>
      </c>
    </row>
    <row r="176" spans="1:20" ht="12.75">
      <c r="A176" s="4">
        <v>1</v>
      </c>
      <c r="B176" s="8" t="str">
        <f>IF(Dane!B4="","",Dane!B4)</f>
        <v>Nazwisko Imię</v>
      </c>
      <c r="C176" s="11"/>
      <c r="D176" s="4"/>
      <c r="E176" s="10"/>
      <c r="F176" s="7"/>
      <c r="G176" s="4"/>
      <c r="H176" s="6"/>
      <c r="I176" s="11"/>
      <c r="J176" s="4"/>
      <c r="K176" s="10"/>
      <c r="L176" s="7"/>
      <c r="M176" s="4"/>
      <c r="N176" s="6"/>
      <c r="O176" s="11"/>
      <c r="P176" s="4"/>
      <c r="Q176" s="10"/>
      <c r="R176" s="7">
        <f aca="true" t="shared" si="16" ref="R176:R214">C176+F176+I176+L176+O176</f>
        <v>0</v>
      </c>
      <c r="S176" s="7">
        <f aca="true" t="shared" si="17" ref="S176:S214">D176+G176+J176+M176+P176</f>
        <v>0</v>
      </c>
      <c r="T176" s="7">
        <f aca="true" t="shared" si="18" ref="T176:T214">E176+H176+K176+N176+Q176</f>
        <v>0</v>
      </c>
    </row>
    <row r="177" spans="1:20" ht="12.75">
      <c r="A177" s="4">
        <v>2</v>
      </c>
      <c r="B177" s="8" t="str">
        <f>IF(Dane!B5="","",Dane!B5)</f>
        <v>Nazwisko Imię</v>
      </c>
      <c r="C177" s="11"/>
      <c r="D177" s="4"/>
      <c r="E177" s="10"/>
      <c r="F177" s="7"/>
      <c r="G177" s="4"/>
      <c r="H177" s="6"/>
      <c r="I177" s="11"/>
      <c r="J177" s="4"/>
      <c r="K177" s="10"/>
      <c r="L177" s="7"/>
      <c r="M177" s="4"/>
      <c r="N177" s="6"/>
      <c r="O177" s="11"/>
      <c r="P177" s="4"/>
      <c r="Q177" s="10"/>
      <c r="R177" s="7">
        <f t="shared" si="16"/>
        <v>0</v>
      </c>
      <c r="S177" s="7">
        <f t="shared" si="17"/>
        <v>0</v>
      </c>
      <c r="T177" s="7">
        <f t="shared" si="18"/>
        <v>0</v>
      </c>
    </row>
    <row r="178" spans="1:20" ht="12.75">
      <c r="A178" s="4">
        <v>3</v>
      </c>
      <c r="B178" s="8" t="str">
        <f>IF(Dane!B6="","",Dane!B6)</f>
        <v>Nazwisko Imię</v>
      </c>
      <c r="C178" s="11"/>
      <c r="D178" s="4"/>
      <c r="E178" s="10"/>
      <c r="F178" s="7"/>
      <c r="G178" s="4"/>
      <c r="H178" s="6"/>
      <c r="I178" s="11"/>
      <c r="J178" s="4"/>
      <c r="K178" s="10"/>
      <c r="L178" s="7"/>
      <c r="M178" s="4"/>
      <c r="N178" s="6"/>
      <c r="O178" s="11"/>
      <c r="P178" s="4"/>
      <c r="Q178" s="10"/>
      <c r="R178" s="7">
        <f t="shared" si="16"/>
        <v>0</v>
      </c>
      <c r="S178" s="7">
        <f t="shared" si="17"/>
        <v>0</v>
      </c>
      <c r="T178" s="7">
        <f t="shared" si="18"/>
        <v>0</v>
      </c>
    </row>
    <row r="179" spans="1:20" ht="12.75">
      <c r="A179" s="4">
        <v>4</v>
      </c>
      <c r="B179" s="8" t="str">
        <f>IF(Dane!B7="","",Dane!B7)</f>
        <v>Nazwisko Imię</v>
      </c>
      <c r="C179" s="11"/>
      <c r="D179" s="4"/>
      <c r="E179" s="10"/>
      <c r="F179" s="7"/>
      <c r="G179" s="4"/>
      <c r="H179" s="6"/>
      <c r="I179" s="11"/>
      <c r="J179" s="4"/>
      <c r="K179" s="10"/>
      <c r="L179" s="7"/>
      <c r="M179" s="4"/>
      <c r="N179" s="6"/>
      <c r="O179" s="11"/>
      <c r="P179" s="4"/>
      <c r="Q179" s="10"/>
      <c r="R179" s="7">
        <f t="shared" si="16"/>
        <v>0</v>
      </c>
      <c r="S179" s="7">
        <f t="shared" si="17"/>
        <v>0</v>
      </c>
      <c r="T179" s="7">
        <f t="shared" si="18"/>
        <v>0</v>
      </c>
    </row>
    <row r="180" spans="1:20" ht="12.75">
      <c r="A180" s="4">
        <v>5</v>
      </c>
      <c r="B180" s="8" t="str">
        <f>IF(Dane!B8="","",Dane!B8)</f>
        <v>Nazwisko Imię</v>
      </c>
      <c r="C180" s="11"/>
      <c r="D180" s="4"/>
      <c r="E180" s="10"/>
      <c r="F180" s="7"/>
      <c r="G180" s="4"/>
      <c r="H180" s="6"/>
      <c r="I180" s="11"/>
      <c r="J180" s="4"/>
      <c r="K180" s="10"/>
      <c r="L180" s="7"/>
      <c r="M180" s="4"/>
      <c r="N180" s="6"/>
      <c r="O180" s="11"/>
      <c r="P180" s="4"/>
      <c r="Q180" s="10"/>
      <c r="R180" s="7">
        <f t="shared" si="16"/>
        <v>0</v>
      </c>
      <c r="S180" s="7">
        <f t="shared" si="17"/>
        <v>0</v>
      </c>
      <c r="T180" s="7">
        <f t="shared" si="18"/>
        <v>0</v>
      </c>
    </row>
    <row r="181" spans="1:20" ht="12.75">
      <c r="A181" s="4">
        <v>6</v>
      </c>
      <c r="B181" s="8" t="str">
        <f>IF(Dane!B9="","",Dane!B9)</f>
        <v>Nazwisko Imię</v>
      </c>
      <c r="C181" s="11"/>
      <c r="D181" s="4"/>
      <c r="E181" s="10"/>
      <c r="F181" s="7"/>
      <c r="G181" s="4"/>
      <c r="H181" s="6"/>
      <c r="I181" s="11"/>
      <c r="J181" s="4"/>
      <c r="K181" s="10"/>
      <c r="L181" s="7"/>
      <c r="M181" s="4"/>
      <c r="N181" s="6"/>
      <c r="O181" s="11"/>
      <c r="P181" s="4"/>
      <c r="Q181" s="10"/>
      <c r="R181" s="7">
        <f t="shared" si="16"/>
        <v>0</v>
      </c>
      <c r="S181" s="7">
        <f t="shared" si="17"/>
        <v>0</v>
      </c>
      <c r="T181" s="7">
        <f t="shared" si="18"/>
        <v>0</v>
      </c>
    </row>
    <row r="182" spans="1:20" ht="12.75">
      <c r="A182" s="4">
        <v>7</v>
      </c>
      <c r="B182" s="8" t="str">
        <f>IF(Dane!B10="","",Dane!B10)</f>
        <v>Nazwisko Imię</v>
      </c>
      <c r="C182" s="11"/>
      <c r="D182" s="4"/>
      <c r="E182" s="10"/>
      <c r="F182" s="7"/>
      <c r="G182" s="4"/>
      <c r="H182" s="6"/>
      <c r="I182" s="11"/>
      <c r="J182" s="4"/>
      <c r="K182" s="10"/>
      <c r="L182" s="7"/>
      <c r="M182" s="4"/>
      <c r="N182" s="6"/>
      <c r="O182" s="11"/>
      <c r="P182" s="4"/>
      <c r="Q182" s="10"/>
      <c r="R182" s="7">
        <f t="shared" si="16"/>
        <v>0</v>
      </c>
      <c r="S182" s="7">
        <f t="shared" si="17"/>
        <v>0</v>
      </c>
      <c r="T182" s="7">
        <f t="shared" si="18"/>
        <v>0</v>
      </c>
    </row>
    <row r="183" spans="1:20" ht="12.75">
      <c r="A183" s="4">
        <v>8</v>
      </c>
      <c r="B183" s="8" t="str">
        <f>IF(Dane!B11="","",Dane!B11)</f>
        <v>Nazwisko Imię</v>
      </c>
      <c r="C183" s="11"/>
      <c r="D183" s="4"/>
      <c r="E183" s="10"/>
      <c r="F183" s="7"/>
      <c r="G183" s="4"/>
      <c r="H183" s="6"/>
      <c r="I183" s="11"/>
      <c r="J183" s="4"/>
      <c r="K183" s="10"/>
      <c r="L183" s="7"/>
      <c r="M183" s="4"/>
      <c r="N183" s="6"/>
      <c r="O183" s="11"/>
      <c r="P183" s="4"/>
      <c r="Q183" s="10"/>
      <c r="R183" s="7">
        <f t="shared" si="16"/>
        <v>0</v>
      </c>
      <c r="S183" s="7">
        <f t="shared" si="17"/>
        <v>0</v>
      </c>
      <c r="T183" s="7">
        <f t="shared" si="18"/>
        <v>0</v>
      </c>
    </row>
    <row r="184" spans="1:20" ht="12.75">
      <c r="A184" s="4">
        <v>9</v>
      </c>
      <c r="B184" s="8" t="str">
        <f>IF(Dane!B12="","",Dane!B12)</f>
        <v>Nazwisko Imię</v>
      </c>
      <c r="C184" s="11"/>
      <c r="D184" s="4"/>
      <c r="E184" s="10"/>
      <c r="F184" s="7"/>
      <c r="G184" s="4"/>
      <c r="H184" s="6"/>
      <c r="I184" s="11"/>
      <c r="J184" s="4"/>
      <c r="K184" s="10"/>
      <c r="L184" s="7"/>
      <c r="M184" s="4"/>
      <c r="N184" s="6"/>
      <c r="O184" s="11"/>
      <c r="P184" s="4"/>
      <c r="Q184" s="10"/>
      <c r="R184" s="7">
        <f t="shared" si="16"/>
        <v>0</v>
      </c>
      <c r="S184" s="7">
        <f t="shared" si="17"/>
        <v>0</v>
      </c>
      <c r="T184" s="7">
        <f t="shared" si="18"/>
        <v>0</v>
      </c>
    </row>
    <row r="185" spans="1:20" ht="12.75">
      <c r="A185" s="4">
        <v>10</v>
      </c>
      <c r="B185" s="8" t="str">
        <f>IF(Dane!B13="","",Dane!B13)</f>
        <v>Nazwisko Imię</v>
      </c>
      <c r="C185" s="11"/>
      <c r="D185" s="4"/>
      <c r="E185" s="10"/>
      <c r="F185" s="7"/>
      <c r="G185" s="4"/>
      <c r="H185" s="6"/>
      <c r="I185" s="11"/>
      <c r="J185" s="4"/>
      <c r="K185" s="10"/>
      <c r="L185" s="7"/>
      <c r="M185" s="4"/>
      <c r="N185" s="6"/>
      <c r="O185" s="11"/>
      <c r="P185" s="4"/>
      <c r="Q185" s="10"/>
      <c r="R185" s="7">
        <f t="shared" si="16"/>
        <v>0</v>
      </c>
      <c r="S185" s="7">
        <f t="shared" si="17"/>
        <v>0</v>
      </c>
      <c r="T185" s="7">
        <f t="shared" si="18"/>
        <v>0</v>
      </c>
    </row>
    <row r="186" spans="1:20" ht="12.75">
      <c r="A186" s="4">
        <v>11</v>
      </c>
      <c r="B186" s="8" t="str">
        <f>IF(Dane!B14="","",Dane!B14)</f>
        <v>Nazwisko Imię</v>
      </c>
      <c r="C186" s="11"/>
      <c r="D186" s="4"/>
      <c r="E186" s="10"/>
      <c r="F186" s="7"/>
      <c r="G186" s="4"/>
      <c r="H186" s="6"/>
      <c r="I186" s="11"/>
      <c r="J186" s="4"/>
      <c r="K186" s="10"/>
      <c r="L186" s="7"/>
      <c r="M186" s="4"/>
      <c r="N186" s="6"/>
      <c r="O186" s="11"/>
      <c r="P186" s="4"/>
      <c r="Q186" s="10"/>
      <c r="R186" s="7">
        <f t="shared" si="16"/>
        <v>0</v>
      </c>
      <c r="S186" s="7">
        <f t="shared" si="17"/>
        <v>0</v>
      </c>
      <c r="T186" s="7">
        <f t="shared" si="18"/>
        <v>0</v>
      </c>
    </row>
    <row r="187" spans="1:20" ht="12.75">
      <c r="A187" s="4">
        <v>12</v>
      </c>
      <c r="B187" s="8" t="str">
        <f>IF(Dane!B15="","",Dane!B15)</f>
        <v>Nazwisko Imię</v>
      </c>
      <c r="C187" s="11"/>
      <c r="D187" s="4"/>
      <c r="E187" s="10"/>
      <c r="F187" s="7"/>
      <c r="G187" s="4"/>
      <c r="H187" s="6"/>
      <c r="I187" s="11"/>
      <c r="J187" s="4"/>
      <c r="K187" s="10"/>
      <c r="L187" s="7"/>
      <c r="M187" s="4"/>
      <c r="N187" s="6"/>
      <c r="O187" s="11"/>
      <c r="P187" s="4"/>
      <c r="Q187" s="10"/>
      <c r="R187" s="7">
        <f t="shared" si="16"/>
        <v>0</v>
      </c>
      <c r="S187" s="7">
        <f t="shared" si="17"/>
        <v>0</v>
      </c>
      <c r="T187" s="7">
        <f t="shared" si="18"/>
        <v>0</v>
      </c>
    </row>
    <row r="188" spans="1:20" ht="12.75">
      <c r="A188" s="4">
        <v>13</v>
      </c>
      <c r="B188" s="8" t="str">
        <f>IF(Dane!B16="","",Dane!B16)</f>
        <v>Nazwisko Imię</v>
      </c>
      <c r="C188" s="11"/>
      <c r="D188" s="4"/>
      <c r="E188" s="10"/>
      <c r="F188" s="7"/>
      <c r="G188" s="4"/>
      <c r="H188" s="6"/>
      <c r="I188" s="11"/>
      <c r="J188" s="4"/>
      <c r="K188" s="10"/>
      <c r="L188" s="7"/>
      <c r="M188" s="4"/>
      <c r="N188" s="6"/>
      <c r="O188" s="11"/>
      <c r="P188" s="4"/>
      <c r="Q188" s="10"/>
      <c r="R188" s="7">
        <f t="shared" si="16"/>
        <v>0</v>
      </c>
      <c r="S188" s="7">
        <f t="shared" si="17"/>
        <v>0</v>
      </c>
      <c r="T188" s="7">
        <f t="shared" si="18"/>
        <v>0</v>
      </c>
    </row>
    <row r="189" spans="1:20" ht="12.75">
      <c r="A189" s="4">
        <v>14</v>
      </c>
      <c r="B189" s="8" t="str">
        <f>IF(Dane!B17="","",Dane!B17)</f>
        <v>Nazwisko Imię</v>
      </c>
      <c r="C189" s="11"/>
      <c r="D189" s="4"/>
      <c r="E189" s="10"/>
      <c r="F189" s="7"/>
      <c r="G189" s="4"/>
      <c r="H189" s="6"/>
      <c r="I189" s="11"/>
      <c r="J189" s="4"/>
      <c r="K189" s="10"/>
      <c r="L189" s="7"/>
      <c r="M189" s="4"/>
      <c r="N189" s="6"/>
      <c r="O189" s="11"/>
      <c r="P189" s="4"/>
      <c r="Q189" s="10"/>
      <c r="R189" s="7">
        <f t="shared" si="16"/>
        <v>0</v>
      </c>
      <c r="S189" s="7">
        <f t="shared" si="17"/>
        <v>0</v>
      </c>
      <c r="T189" s="7">
        <f t="shared" si="18"/>
        <v>0</v>
      </c>
    </row>
    <row r="190" spans="1:20" ht="12.75">
      <c r="A190" s="4">
        <v>15</v>
      </c>
      <c r="B190" s="8" t="str">
        <f>IF(Dane!B18="","",Dane!B18)</f>
        <v>Nazwisko Imię</v>
      </c>
      <c r="C190" s="11"/>
      <c r="D190" s="4"/>
      <c r="E190" s="10"/>
      <c r="F190" s="7"/>
      <c r="G190" s="4"/>
      <c r="H190" s="6"/>
      <c r="I190" s="11"/>
      <c r="J190" s="4"/>
      <c r="K190" s="10"/>
      <c r="L190" s="7"/>
      <c r="M190" s="4"/>
      <c r="N190" s="6"/>
      <c r="O190" s="11"/>
      <c r="P190" s="4"/>
      <c r="Q190" s="10"/>
      <c r="R190" s="7">
        <f t="shared" si="16"/>
        <v>0</v>
      </c>
      <c r="S190" s="7">
        <f t="shared" si="17"/>
        <v>0</v>
      </c>
      <c r="T190" s="7">
        <f t="shared" si="18"/>
        <v>0</v>
      </c>
    </row>
    <row r="191" spans="1:20" ht="12.75">
      <c r="A191" s="4">
        <v>16</v>
      </c>
      <c r="B191" s="8" t="str">
        <f>IF(Dane!B19="","",Dane!B19)</f>
        <v>Nazwisko Imię</v>
      </c>
      <c r="C191" s="11"/>
      <c r="D191" s="4"/>
      <c r="E191" s="10"/>
      <c r="F191" s="7"/>
      <c r="G191" s="4"/>
      <c r="H191" s="6"/>
      <c r="I191" s="11"/>
      <c r="J191" s="4"/>
      <c r="K191" s="10"/>
      <c r="L191" s="7"/>
      <c r="M191" s="4"/>
      <c r="N191" s="6"/>
      <c r="O191" s="11"/>
      <c r="P191" s="4"/>
      <c r="Q191" s="10"/>
      <c r="R191" s="7">
        <f t="shared" si="16"/>
        <v>0</v>
      </c>
      <c r="S191" s="7">
        <f t="shared" si="17"/>
        <v>0</v>
      </c>
      <c r="T191" s="7">
        <f t="shared" si="18"/>
        <v>0</v>
      </c>
    </row>
    <row r="192" spans="1:20" ht="12.75">
      <c r="A192" s="4">
        <v>17</v>
      </c>
      <c r="B192" s="8" t="str">
        <f>IF(Dane!B20="","",Dane!B20)</f>
        <v>Nazwisko Imię</v>
      </c>
      <c r="C192" s="11"/>
      <c r="D192" s="4"/>
      <c r="E192" s="10"/>
      <c r="F192" s="7"/>
      <c r="G192" s="4"/>
      <c r="H192" s="6"/>
      <c r="I192" s="11"/>
      <c r="J192" s="4"/>
      <c r="K192" s="10"/>
      <c r="L192" s="7"/>
      <c r="M192" s="4"/>
      <c r="N192" s="6"/>
      <c r="O192" s="11"/>
      <c r="P192" s="4"/>
      <c r="Q192" s="10"/>
      <c r="R192" s="7">
        <f t="shared" si="16"/>
        <v>0</v>
      </c>
      <c r="S192" s="7">
        <f t="shared" si="17"/>
        <v>0</v>
      </c>
      <c r="T192" s="7">
        <f t="shared" si="18"/>
        <v>0</v>
      </c>
    </row>
    <row r="193" spans="1:20" ht="12.75">
      <c r="A193" s="4">
        <v>18</v>
      </c>
      <c r="B193" s="8" t="str">
        <f>IF(Dane!B21="","",Dane!B21)</f>
        <v>Nazwisko Imię</v>
      </c>
      <c r="C193" s="11"/>
      <c r="D193" s="4"/>
      <c r="E193" s="10"/>
      <c r="F193" s="7"/>
      <c r="G193" s="4"/>
      <c r="H193" s="6"/>
      <c r="I193" s="11"/>
      <c r="J193" s="4"/>
      <c r="K193" s="10"/>
      <c r="L193" s="7"/>
      <c r="M193" s="4"/>
      <c r="N193" s="6"/>
      <c r="O193" s="11"/>
      <c r="P193" s="4"/>
      <c r="Q193" s="10"/>
      <c r="R193" s="7">
        <f t="shared" si="16"/>
        <v>0</v>
      </c>
      <c r="S193" s="7">
        <f t="shared" si="17"/>
        <v>0</v>
      </c>
      <c r="T193" s="7">
        <f t="shared" si="18"/>
        <v>0</v>
      </c>
    </row>
    <row r="194" spans="1:20" ht="12.75">
      <c r="A194" s="4">
        <v>19</v>
      </c>
      <c r="B194" s="8" t="str">
        <f>IF(Dane!B22="","",Dane!B22)</f>
        <v>Nazwisko Imię</v>
      </c>
      <c r="C194" s="11"/>
      <c r="D194" s="4"/>
      <c r="E194" s="10"/>
      <c r="F194" s="7"/>
      <c r="G194" s="4"/>
      <c r="H194" s="6"/>
      <c r="I194" s="11"/>
      <c r="J194" s="4"/>
      <c r="K194" s="10"/>
      <c r="L194" s="7"/>
      <c r="M194" s="4"/>
      <c r="N194" s="6"/>
      <c r="O194" s="11"/>
      <c r="P194" s="4"/>
      <c r="Q194" s="10"/>
      <c r="R194" s="7">
        <f t="shared" si="16"/>
        <v>0</v>
      </c>
      <c r="S194" s="7">
        <f t="shared" si="17"/>
        <v>0</v>
      </c>
      <c r="T194" s="7">
        <f t="shared" si="18"/>
        <v>0</v>
      </c>
    </row>
    <row r="195" spans="1:20" ht="12.75">
      <c r="A195" s="4">
        <v>20</v>
      </c>
      <c r="B195" s="8" t="str">
        <f>IF(Dane!B23="","",Dane!B23)</f>
        <v>Nazwisko Imię</v>
      </c>
      <c r="C195" s="11"/>
      <c r="D195" s="4"/>
      <c r="E195" s="10"/>
      <c r="F195" s="7"/>
      <c r="G195" s="4"/>
      <c r="H195" s="6"/>
      <c r="I195" s="11"/>
      <c r="J195" s="4"/>
      <c r="K195" s="10"/>
      <c r="L195" s="7"/>
      <c r="M195" s="4"/>
      <c r="N195" s="6"/>
      <c r="O195" s="11"/>
      <c r="P195" s="4"/>
      <c r="Q195" s="10"/>
      <c r="R195" s="7">
        <f t="shared" si="16"/>
        <v>0</v>
      </c>
      <c r="S195" s="7">
        <f t="shared" si="17"/>
        <v>0</v>
      </c>
      <c r="T195" s="7">
        <f t="shared" si="18"/>
        <v>0</v>
      </c>
    </row>
    <row r="196" spans="1:20" ht="12.75">
      <c r="A196" s="4">
        <v>21</v>
      </c>
      <c r="B196" s="8" t="str">
        <f>IF(Dane!B24="","",Dane!B24)</f>
        <v>Nazwisko Imię</v>
      </c>
      <c r="C196" s="11"/>
      <c r="D196" s="4"/>
      <c r="E196" s="10"/>
      <c r="F196" s="7"/>
      <c r="G196" s="4"/>
      <c r="H196" s="6"/>
      <c r="I196" s="11"/>
      <c r="J196" s="4"/>
      <c r="K196" s="10"/>
      <c r="L196" s="7"/>
      <c r="M196" s="4"/>
      <c r="N196" s="6"/>
      <c r="O196" s="11"/>
      <c r="P196" s="4"/>
      <c r="Q196" s="10"/>
      <c r="R196" s="7">
        <f t="shared" si="16"/>
        <v>0</v>
      </c>
      <c r="S196" s="7">
        <f t="shared" si="17"/>
        <v>0</v>
      </c>
      <c r="T196" s="7">
        <f t="shared" si="18"/>
        <v>0</v>
      </c>
    </row>
    <row r="197" spans="1:20" ht="12.75">
      <c r="A197" s="4">
        <v>22</v>
      </c>
      <c r="B197" s="8" t="str">
        <f>IF(Dane!B25="","",Dane!B25)</f>
        <v>Nazwisko Imię</v>
      </c>
      <c r="C197" s="11"/>
      <c r="D197" s="4"/>
      <c r="E197" s="10"/>
      <c r="F197" s="7"/>
      <c r="G197" s="4"/>
      <c r="H197" s="6"/>
      <c r="I197" s="11"/>
      <c r="J197" s="4"/>
      <c r="K197" s="10"/>
      <c r="L197" s="7"/>
      <c r="M197" s="4"/>
      <c r="N197" s="6"/>
      <c r="O197" s="11"/>
      <c r="P197" s="4"/>
      <c r="Q197" s="10"/>
      <c r="R197" s="7">
        <f t="shared" si="16"/>
        <v>0</v>
      </c>
      <c r="S197" s="7">
        <f t="shared" si="17"/>
        <v>0</v>
      </c>
      <c r="T197" s="7">
        <f t="shared" si="18"/>
        <v>0</v>
      </c>
    </row>
    <row r="198" spans="1:20" ht="12.75">
      <c r="A198" s="4">
        <v>23</v>
      </c>
      <c r="B198" s="8" t="str">
        <f>IF(Dane!B26="","",Dane!B26)</f>
        <v>Nazwisko Imię</v>
      </c>
      <c r="C198" s="11"/>
      <c r="D198" s="4"/>
      <c r="E198" s="10"/>
      <c r="F198" s="7"/>
      <c r="G198" s="4"/>
      <c r="H198" s="6"/>
      <c r="I198" s="11"/>
      <c r="J198" s="4"/>
      <c r="K198" s="10"/>
      <c r="L198" s="7"/>
      <c r="M198" s="4"/>
      <c r="N198" s="6"/>
      <c r="O198" s="11"/>
      <c r="P198" s="4"/>
      <c r="Q198" s="10"/>
      <c r="R198" s="7">
        <f t="shared" si="16"/>
        <v>0</v>
      </c>
      <c r="S198" s="7">
        <f t="shared" si="17"/>
        <v>0</v>
      </c>
      <c r="T198" s="7">
        <f t="shared" si="18"/>
        <v>0</v>
      </c>
    </row>
    <row r="199" spans="1:20" ht="12.75">
      <c r="A199" s="4">
        <v>24</v>
      </c>
      <c r="B199" s="8" t="str">
        <f>IF(Dane!B27="","",Dane!B27)</f>
        <v>Nazwisko Imię</v>
      </c>
      <c r="C199" s="11"/>
      <c r="D199" s="4"/>
      <c r="E199" s="10"/>
      <c r="F199" s="7"/>
      <c r="G199" s="4"/>
      <c r="H199" s="6"/>
      <c r="I199" s="11"/>
      <c r="J199" s="4"/>
      <c r="K199" s="10"/>
      <c r="L199" s="7"/>
      <c r="M199" s="4"/>
      <c r="N199" s="6"/>
      <c r="O199" s="11"/>
      <c r="P199" s="4"/>
      <c r="Q199" s="10"/>
      <c r="R199" s="7">
        <f t="shared" si="16"/>
        <v>0</v>
      </c>
      <c r="S199" s="7">
        <f t="shared" si="17"/>
        <v>0</v>
      </c>
      <c r="T199" s="7">
        <f t="shared" si="18"/>
        <v>0</v>
      </c>
    </row>
    <row r="200" spans="1:20" ht="12.75">
      <c r="A200" s="4">
        <v>25</v>
      </c>
      <c r="B200" s="8">
        <f>IF(Dane!B28="","",Dane!B28)</f>
      </c>
      <c r="C200" s="11"/>
      <c r="D200" s="4"/>
      <c r="E200" s="10"/>
      <c r="F200" s="7"/>
      <c r="G200" s="4"/>
      <c r="H200" s="6"/>
      <c r="I200" s="11"/>
      <c r="J200" s="4"/>
      <c r="K200" s="10"/>
      <c r="L200" s="7"/>
      <c r="M200" s="4"/>
      <c r="N200" s="6"/>
      <c r="O200" s="11"/>
      <c r="P200" s="4"/>
      <c r="Q200" s="10"/>
      <c r="R200" s="7">
        <f t="shared" si="16"/>
        <v>0</v>
      </c>
      <c r="S200" s="7">
        <f t="shared" si="17"/>
        <v>0</v>
      </c>
      <c r="T200" s="7">
        <f t="shared" si="18"/>
        <v>0</v>
      </c>
    </row>
    <row r="201" spans="1:20" ht="12.75">
      <c r="A201" s="4">
        <v>26</v>
      </c>
      <c r="B201" s="8">
        <f>IF(Dane!B29="","",Dane!B29)</f>
      </c>
      <c r="C201" s="11"/>
      <c r="D201" s="4"/>
      <c r="E201" s="10"/>
      <c r="F201" s="7"/>
      <c r="G201" s="4"/>
      <c r="H201" s="6"/>
      <c r="I201" s="11"/>
      <c r="J201" s="4"/>
      <c r="K201" s="10"/>
      <c r="L201" s="7"/>
      <c r="M201" s="4"/>
      <c r="N201" s="6"/>
      <c r="O201" s="11"/>
      <c r="P201" s="4"/>
      <c r="Q201" s="10"/>
      <c r="R201" s="7">
        <f t="shared" si="16"/>
        <v>0</v>
      </c>
      <c r="S201" s="7">
        <f t="shared" si="17"/>
        <v>0</v>
      </c>
      <c r="T201" s="7">
        <f t="shared" si="18"/>
        <v>0</v>
      </c>
    </row>
    <row r="202" spans="1:20" ht="12.75">
      <c r="A202" s="4">
        <v>27</v>
      </c>
      <c r="B202" s="8">
        <f>IF(Dane!B30="","",Dane!B30)</f>
      </c>
      <c r="C202" s="11"/>
      <c r="D202" s="4"/>
      <c r="E202" s="10"/>
      <c r="F202" s="7"/>
      <c r="G202" s="4"/>
      <c r="H202" s="6"/>
      <c r="I202" s="11"/>
      <c r="J202" s="4"/>
      <c r="K202" s="10"/>
      <c r="L202" s="7"/>
      <c r="M202" s="4"/>
      <c r="N202" s="6"/>
      <c r="O202" s="11"/>
      <c r="P202" s="4"/>
      <c r="Q202" s="10"/>
      <c r="R202" s="7">
        <f t="shared" si="16"/>
        <v>0</v>
      </c>
      <c r="S202" s="7">
        <f t="shared" si="17"/>
        <v>0</v>
      </c>
      <c r="T202" s="7">
        <f t="shared" si="18"/>
        <v>0</v>
      </c>
    </row>
    <row r="203" spans="1:20" ht="12.75">
      <c r="A203" s="4">
        <v>28</v>
      </c>
      <c r="B203" s="8">
        <f>IF(Dane!B31="","",Dane!B31)</f>
      </c>
      <c r="C203" s="11"/>
      <c r="D203" s="4"/>
      <c r="E203" s="10"/>
      <c r="F203" s="7"/>
      <c r="G203" s="4"/>
      <c r="H203" s="6"/>
      <c r="I203" s="11"/>
      <c r="J203" s="4"/>
      <c r="K203" s="10"/>
      <c r="L203" s="7"/>
      <c r="M203" s="4"/>
      <c r="N203" s="6"/>
      <c r="O203" s="11"/>
      <c r="P203" s="4"/>
      <c r="Q203" s="10"/>
      <c r="R203" s="7">
        <f t="shared" si="16"/>
        <v>0</v>
      </c>
      <c r="S203" s="7">
        <f t="shared" si="17"/>
        <v>0</v>
      </c>
      <c r="T203" s="7">
        <f t="shared" si="18"/>
        <v>0</v>
      </c>
    </row>
    <row r="204" spans="1:20" ht="12.75">
      <c r="A204" s="4">
        <v>29</v>
      </c>
      <c r="B204" s="8">
        <f>IF(Dane!B32="","",Dane!B32)</f>
      </c>
      <c r="C204" s="11"/>
      <c r="D204" s="4"/>
      <c r="E204" s="10"/>
      <c r="F204" s="7"/>
      <c r="G204" s="4"/>
      <c r="H204" s="6"/>
      <c r="I204" s="11"/>
      <c r="J204" s="4"/>
      <c r="K204" s="10"/>
      <c r="L204" s="7"/>
      <c r="M204" s="4"/>
      <c r="N204" s="6"/>
      <c r="O204" s="11"/>
      <c r="P204" s="4"/>
      <c r="Q204" s="10"/>
      <c r="R204" s="7">
        <f t="shared" si="16"/>
        <v>0</v>
      </c>
      <c r="S204" s="7">
        <f t="shared" si="17"/>
        <v>0</v>
      </c>
      <c r="T204" s="7">
        <f t="shared" si="18"/>
        <v>0</v>
      </c>
    </row>
    <row r="205" spans="1:20" ht="12.75">
      <c r="A205" s="4">
        <v>30</v>
      </c>
      <c r="B205" s="8">
        <f>IF(Dane!B33="","",Dane!B33)</f>
      </c>
      <c r="C205" s="11"/>
      <c r="D205" s="4"/>
      <c r="E205" s="10"/>
      <c r="F205" s="7"/>
      <c r="G205" s="4"/>
      <c r="H205" s="6"/>
      <c r="I205" s="11"/>
      <c r="J205" s="4"/>
      <c r="K205" s="10"/>
      <c r="L205" s="7"/>
      <c r="M205" s="4"/>
      <c r="N205" s="6"/>
      <c r="O205" s="11"/>
      <c r="P205" s="4"/>
      <c r="Q205" s="10"/>
      <c r="R205" s="7">
        <f t="shared" si="16"/>
        <v>0</v>
      </c>
      <c r="S205" s="7">
        <f t="shared" si="17"/>
        <v>0</v>
      </c>
      <c r="T205" s="7">
        <f t="shared" si="18"/>
        <v>0</v>
      </c>
    </row>
    <row r="206" spans="1:20" ht="12.75">
      <c r="A206" s="4">
        <v>31</v>
      </c>
      <c r="B206" s="8">
        <f>IF(Dane!B34="","",Dane!B34)</f>
      </c>
      <c r="C206" s="11"/>
      <c r="D206" s="4"/>
      <c r="E206" s="10"/>
      <c r="F206" s="7"/>
      <c r="G206" s="4"/>
      <c r="H206" s="6"/>
      <c r="I206" s="11"/>
      <c r="J206" s="4"/>
      <c r="K206" s="10"/>
      <c r="L206" s="7"/>
      <c r="M206" s="4"/>
      <c r="N206" s="6"/>
      <c r="O206" s="11"/>
      <c r="P206" s="4"/>
      <c r="Q206" s="10"/>
      <c r="R206" s="7">
        <f t="shared" si="16"/>
        <v>0</v>
      </c>
      <c r="S206" s="7">
        <f t="shared" si="17"/>
        <v>0</v>
      </c>
      <c r="T206" s="7">
        <f t="shared" si="18"/>
        <v>0</v>
      </c>
    </row>
    <row r="207" spans="1:20" ht="12.75">
      <c r="A207" s="4">
        <v>32</v>
      </c>
      <c r="B207" s="8">
        <f>IF(Dane!B35="","",Dane!B35)</f>
      </c>
      <c r="C207" s="11"/>
      <c r="D207" s="4"/>
      <c r="E207" s="10"/>
      <c r="F207" s="7"/>
      <c r="G207" s="4"/>
      <c r="H207" s="6"/>
      <c r="I207" s="11"/>
      <c r="J207" s="4"/>
      <c r="K207" s="10"/>
      <c r="L207" s="7"/>
      <c r="M207" s="4"/>
      <c r="N207" s="6"/>
      <c r="O207" s="11"/>
      <c r="P207" s="4"/>
      <c r="Q207" s="10"/>
      <c r="R207" s="7">
        <f t="shared" si="16"/>
        <v>0</v>
      </c>
      <c r="S207" s="7">
        <f t="shared" si="17"/>
        <v>0</v>
      </c>
      <c r="T207" s="7">
        <f t="shared" si="18"/>
        <v>0</v>
      </c>
    </row>
    <row r="208" spans="1:20" ht="12.75">
      <c r="A208" s="4">
        <v>33</v>
      </c>
      <c r="B208" s="8">
        <f>IF(Dane!B36="","",Dane!B36)</f>
      </c>
      <c r="C208" s="11"/>
      <c r="D208" s="4"/>
      <c r="E208" s="10"/>
      <c r="F208" s="7"/>
      <c r="G208" s="4"/>
      <c r="H208" s="6"/>
      <c r="I208" s="11"/>
      <c r="J208" s="4"/>
      <c r="K208" s="10"/>
      <c r="L208" s="7"/>
      <c r="M208" s="4"/>
      <c r="N208" s="6"/>
      <c r="O208" s="11"/>
      <c r="P208" s="4"/>
      <c r="Q208" s="10"/>
      <c r="R208" s="7">
        <f t="shared" si="16"/>
        <v>0</v>
      </c>
      <c r="S208" s="7">
        <f t="shared" si="17"/>
        <v>0</v>
      </c>
      <c r="T208" s="7">
        <f t="shared" si="18"/>
        <v>0</v>
      </c>
    </row>
    <row r="209" spans="1:20" ht="12.75">
      <c r="A209" s="4">
        <v>34</v>
      </c>
      <c r="B209" s="8">
        <f>IF(Dane!B37="","",Dane!B37)</f>
      </c>
      <c r="C209" s="11"/>
      <c r="D209" s="4"/>
      <c r="E209" s="10"/>
      <c r="F209" s="7"/>
      <c r="G209" s="4"/>
      <c r="H209" s="6"/>
      <c r="I209" s="11"/>
      <c r="J209" s="4"/>
      <c r="K209" s="10"/>
      <c r="L209" s="7"/>
      <c r="M209" s="4"/>
      <c r="N209" s="6"/>
      <c r="O209" s="11"/>
      <c r="P209" s="4"/>
      <c r="Q209" s="10"/>
      <c r="R209" s="7">
        <f t="shared" si="16"/>
        <v>0</v>
      </c>
      <c r="S209" s="7">
        <f t="shared" si="17"/>
        <v>0</v>
      </c>
      <c r="T209" s="7">
        <f t="shared" si="18"/>
        <v>0</v>
      </c>
    </row>
    <row r="210" spans="1:20" ht="12.75">
      <c r="A210" s="4">
        <v>35</v>
      </c>
      <c r="B210" s="8">
        <f>IF(Dane!B38="","",Dane!B38)</f>
      </c>
      <c r="C210" s="11"/>
      <c r="D210" s="4"/>
      <c r="E210" s="10"/>
      <c r="F210" s="7"/>
      <c r="G210" s="4"/>
      <c r="H210" s="6"/>
      <c r="I210" s="11"/>
      <c r="J210" s="4"/>
      <c r="K210" s="10"/>
      <c r="L210" s="7"/>
      <c r="M210" s="4"/>
      <c r="N210" s="6"/>
      <c r="O210" s="11"/>
      <c r="P210" s="4"/>
      <c r="Q210" s="10"/>
      <c r="R210" s="7">
        <f t="shared" si="16"/>
        <v>0</v>
      </c>
      <c r="S210" s="7">
        <f t="shared" si="17"/>
        <v>0</v>
      </c>
      <c r="T210" s="7">
        <f t="shared" si="18"/>
        <v>0</v>
      </c>
    </row>
    <row r="211" spans="1:20" ht="12.75">
      <c r="A211" s="4">
        <v>36</v>
      </c>
      <c r="B211" s="8">
        <f>IF(Dane!B39="","",Dane!B39)</f>
      </c>
      <c r="C211" s="11"/>
      <c r="D211" s="4"/>
      <c r="E211" s="10"/>
      <c r="F211" s="7"/>
      <c r="G211" s="4"/>
      <c r="H211" s="6"/>
      <c r="I211" s="11"/>
      <c r="J211" s="4"/>
      <c r="K211" s="10"/>
      <c r="L211" s="7"/>
      <c r="M211" s="4"/>
      <c r="N211" s="6"/>
      <c r="O211" s="11"/>
      <c r="P211" s="4"/>
      <c r="Q211" s="10"/>
      <c r="R211" s="7">
        <f t="shared" si="16"/>
        <v>0</v>
      </c>
      <c r="S211" s="7">
        <f t="shared" si="17"/>
        <v>0</v>
      </c>
      <c r="T211" s="7">
        <f t="shared" si="18"/>
        <v>0</v>
      </c>
    </row>
    <row r="212" spans="1:20" ht="12.75">
      <c r="A212" s="4">
        <v>37</v>
      </c>
      <c r="B212" s="8">
        <f>IF(Dane!B40="","",Dane!B40)</f>
      </c>
      <c r="C212" s="11"/>
      <c r="D212" s="4"/>
      <c r="E212" s="10"/>
      <c r="F212" s="7"/>
      <c r="G212" s="4"/>
      <c r="H212" s="6"/>
      <c r="I212" s="11"/>
      <c r="J212" s="4"/>
      <c r="K212" s="10"/>
      <c r="L212" s="7"/>
      <c r="M212" s="4"/>
      <c r="N212" s="6"/>
      <c r="O212" s="11"/>
      <c r="P212" s="4"/>
      <c r="Q212" s="10"/>
      <c r="R212" s="7">
        <f t="shared" si="16"/>
        <v>0</v>
      </c>
      <c r="S212" s="7">
        <f t="shared" si="17"/>
        <v>0</v>
      </c>
      <c r="T212" s="7">
        <f t="shared" si="18"/>
        <v>0</v>
      </c>
    </row>
    <row r="213" spans="1:20" ht="12.75">
      <c r="A213" s="4">
        <v>38</v>
      </c>
      <c r="B213" s="8">
        <f>IF(Dane!B41="","",Dane!B41)</f>
      </c>
      <c r="C213" s="11"/>
      <c r="D213" s="4"/>
      <c r="E213" s="10"/>
      <c r="F213" s="7"/>
      <c r="G213" s="4"/>
      <c r="H213" s="6"/>
      <c r="I213" s="11"/>
      <c r="J213" s="4"/>
      <c r="K213" s="10"/>
      <c r="L213" s="7"/>
      <c r="M213" s="4"/>
      <c r="N213" s="6"/>
      <c r="O213" s="11"/>
      <c r="P213" s="4"/>
      <c r="Q213" s="10"/>
      <c r="R213" s="7">
        <f t="shared" si="16"/>
        <v>0</v>
      </c>
      <c r="S213" s="7">
        <f t="shared" si="17"/>
        <v>0</v>
      </c>
      <c r="T213" s="7">
        <f t="shared" si="18"/>
        <v>0</v>
      </c>
    </row>
    <row r="214" spans="1:20" ht="12.75">
      <c r="A214" s="5"/>
      <c r="B214" s="6" t="s">
        <v>10</v>
      </c>
      <c r="C214" s="11">
        <f aca="true" t="shared" si="19" ref="C214:Q214">SUM(C176:C212)</f>
        <v>0</v>
      </c>
      <c r="D214" s="4">
        <f t="shared" si="19"/>
        <v>0</v>
      </c>
      <c r="E214" s="10">
        <f t="shared" si="19"/>
        <v>0</v>
      </c>
      <c r="F214" s="7">
        <f t="shared" si="19"/>
        <v>0</v>
      </c>
      <c r="G214" s="4">
        <f t="shared" si="19"/>
        <v>0</v>
      </c>
      <c r="H214" s="6">
        <f t="shared" si="19"/>
        <v>0</v>
      </c>
      <c r="I214" s="11">
        <f t="shared" si="19"/>
        <v>0</v>
      </c>
      <c r="J214" s="4">
        <f t="shared" si="19"/>
        <v>0</v>
      </c>
      <c r="K214" s="10">
        <f t="shared" si="19"/>
        <v>0</v>
      </c>
      <c r="L214" s="11">
        <f t="shared" si="19"/>
        <v>0</v>
      </c>
      <c r="M214" s="4">
        <f t="shared" si="19"/>
        <v>0</v>
      </c>
      <c r="N214" s="6">
        <f t="shared" si="19"/>
        <v>0</v>
      </c>
      <c r="O214" s="11">
        <f t="shared" si="19"/>
        <v>0</v>
      </c>
      <c r="P214" s="4">
        <f t="shared" si="19"/>
        <v>0</v>
      </c>
      <c r="Q214" s="10">
        <f t="shared" si="19"/>
        <v>0</v>
      </c>
      <c r="R214" s="7">
        <f t="shared" si="16"/>
        <v>0</v>
      </c>
      <c r="S214" s="4">
        <f t="shared" si="17"/>
        <v>0</v>
      </c>
      <c r="T214" s="4">
        <f t="shared" si="18"/>
        <v>0</v>
      </c>
    </row>
    <row r="215" ht="12.75"/>
    <row r="216" spans="2:20" ht="36">
      <c r="B216" s="191" t="s">
        <v>152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>
        <f>SUM(C216:Q216)</f>
        <v>0</v>
      </c>
      <c r="S216" s="218"/>
      <c r="T216" s="218"/>
    </row>
    <row r="217" spans="1:20" ht="12.75">
      <c r="A217" s="216" t="s">
        <v>0</v>
      </c>
      <c r="B217" s="217" t="s">
        <v>1</v>
      </c>
      <c r="C217" s="211">
        <v>1</v>
      </c>
      <c r="D217" s="212"/>
      <c r="E217" s="213"/>
      <c r="F217" s="214">
        <v>2</v>
      </c>
      <c r="G217" s="212"/>
      <c r="H217" s="215"/>
      <c r="I217" s="211">
        <v>3</v>
      </c>
      <c r="J217" s="212"/>
      <c r="K217" s="213"/>
      <c r="L217" s="214">
        <v>4</v>
      </c>
      <c r="M217" s="212"/>
      <c r="N217" s="215"/>
      <c r="O217" s="211">
        <v>5</v>
      </c>
      <c r="P217" s="212"/>
      <c r="Q217" s="215"/>
      <c r="R217" s="212" t="s">
        <v>33</v>
      </c>
      <c r="S217" s="212"/>
      <c r="T217" s="212"/>
    </row>
    <row r="218" spans="1:20" ht="12.75">
      <c r="A218" s="216"/>
      <c r="B218" s="217"/>
      <c r="C218" s="11" t="s">
        <v>7</v>
      </c>
      <c r="D218" s="4" t="s">
        <v>8</v>
      </c>
      <c r="E218" s="10" t="s">
        <v>9</v>
      </c>
      <c r="F218" s="7" t="s">
        <v>7</v>
      </c>
      <c r="G218" s="4" t="s">
        <v>8</v>
      </c>
      <c r="H218" s="6" t="s">
        <v>9</v>
      </c>
      <c r="I218" s="11" t="s">
        <v>7</v>
      </c>
      <c r="J218" s="4" t="s">
        <v>8</v>
      </c>
      <c r="K218" s="10" t="s">
        <v>9</v>
      </c>
      <c r="L218" s="7" t="s">
        <v>7</v>
      </c>
      <c r="M218" s="4" t="s">
        <v>8</v>
      </c>
      <c r="N218" s="6" t="s">
        <v>9</v>
      </c>
      <c r="O218" s="11" t="s">
        <v>7</v>
      </c>
      <c r="P218" s="4" t="s">
        <v>8</v>
      </c>
      <c r="Q218" s="10" t="s">
        <v>9</v>
      </c>
      <c r="R218" s="7" t="s">
        <v>7</v>
      </c>
      <c r="S218" s="4" t="s">
        <v>8</v>
      </c>
      <c r="T218" s="4" t="s">
        <v>9</v>
      </c>
    </row>
    <row r="219" spans="1:20" ht="12.75">
      <c r="A219" s="4">
        <v>1</v>
      </c>
      <c r="B219" s="8" t="str">
        <f>IF(Dane!B4="","",Dane!B4)</f>
        <v>Nazwisko Imię</v>
      </c>
      <c r="C219" s="11"/>
      <c r="D219" s="4"/>
      <c r="E219" s="10"/>
      <c r="F219" s="7"/>
      <c r="G219" s="4"/>
      <c r="H219" s="6"/>
      <c r="I219" s="11"/>
      <c r="J219" s="4"/>
      <c r="K219" s="10"/>
      <c r="L219" s="7"/>
      <c r="M219" s="4"/>
      <c r="N219" s="6"/>
      <c r="O219" s="11"/>
      <c r="P219" s="4"/>
      <c r="Q219" s="10"/>
      <c r="R219" s="7">
        <f aca="true" t="shared" si="20" ref="R219:R257">C219+F219+I219+L219+O219</f>
        <v>0</v>
      </c>
      <c r="S219" s="7">
        <f aca="true" t="shared" si="21" ref="S219:S257">D219+G219+J219+M219+P219</f>
        <v>0</v>
      </c>
      <c r="T219" s="7">
        <f aca="true" t="shared" si="22" ref="T219:T257">E219+H219+K219+N219+Q219</f>
        <v>0</v>
      </c>
    </row>
    <row r="220" spans="1:20" ht="12.75">
      <c r="A220" s="4">
        <v>2</v>
      </c>
      <c r="B220" s="8" t="str">
        <f>IF(Dane!B5="","",Dane!B5)</f>
        <v>Nazwisko Imię</v>
      </c>
      <c r="C220" s="11"/>
      <c r="D220" s="4"/>
      <c r="E220" s="10"/>
      <c r="F220" s="7"/>
      <c r="G220" s="4"/>
      <c r="H220" s="6"/>
      <c r="I220" s="11"/>
      <c r="J220" s="4"/>
      <c r="K220" s="10"/>
      <c r="L220" s="7"/>
      <c r="M220" s="4"/>
      <c r="N220" s="6"/>
      <c r="O220" s="11"/>
      <c r="P220" s="4"/>
      <c r="Q220" s="10"/>
      <c r="R220" s="7">
        <f t="shared" si="20"/>
        <v>0</v>
      </c>
      <c r="S220" s="7">
        <f t="shared" si="21"/>
        <v>0</v>
      </c>
      <c r="T220" s="7">
        <f t="shared" si="22"/>
        <v>0</v>
      </c>
    </row>
    <row r="221" spans="1:20" ht="12.75">
      <c r="A221" s="4">
        <v>3</v>
      </c>
      <c r="B221" s="8" t="str">
        <f>IF(Dane!B6="","",Dane!B6)</f>
        <v>Nazwisko Imię</v>
      </c>
      <c r="C221" s="11"/>
      <c r="D221" s="4"/>
      <c r="E221" s="10"/>
      <c r="F221" s="7"/>
      <c r="G221" s="4"/>
      <c r="H221" s="6"/>
      <c r="I221" s="11"/>
      <c r="J221" s="4"/>
      <c r="K221" s="10"/>
      <c r="L221" s="7"/>
      <c r="M221" s="4"/>
      <c r="N221" s="6"/>
      <c r="O221" s="11"/>
      <c r="P221" s="4"/>
      <c r="Q221" s="10"/>
      <c r="R221" s="7">
        <f t="shared" si="20"/>
        <v>0</v>
      </c>
      <c r="S221" s="7">
        <f t="shared" si="21"/>
        <v>0</v>
      </c>
      <c r="T221" s="7">
        <f t="shared" si="22"/>
        <v>0</v>
      </c>
    </row>
    <row r="222" spans="1:20" ht="12.75">
      <c r="A222" s="4">
        <v>4</v>
      </c>
      <c r="B222" s="8" t="str">
        <f>IF(Dane!B7="","",Dane!B7)</f>
        <v>Nazwisko Imię</v>
      </c>
      <c r="C222" s="11"/>
      <c r="D222" s="4"/>
      <c r="E222" s="10"/>
      <c r="F222" s="7"/>
      <c r="G222" s="4"/>
      <c r="H222" s="6"/>
      <c r="I222" s="11"/>
      <c r="J222" s="4"/>
      <c r="K222" s="10"/>
      <c r="L222" s="7"/>
      <c r="M222" s="4"/>
      <c r="N222" s="6"/>
      <c r="O222" s="11"/>
      <c r="P222" s="4"/>
      <c r="Q222" s="10"/>
      <c r="R222" s="7">
        <f t="shared" si="20"/>
        <v>0</v>
      </c>
      <c r="S222" s="7">
        <f t="shared" si="21"/>
        <v>0</v>
      </c>
      <c r="T222" s="7">
        <f t="shared" si="22"/>
        <v>0</v>
      </c>
    </row>
    <row r="223" spans="1:20" ht="12.75">
      <c r="A223" s="4">
        <v>5</v>
      </c>
      <c r="B223" s="8" t="str">
        <f>IF(Dane!B8="","",Dane!B8)</f>
        <v>Nazwisko Imię</v>
      </c>
      <c r="C223" s="11"/>
      <c r="D223" s="4"/>
      <c r="E223" s="10"/>
      <c r="F223" s="7"/>
      <c r="G223" s="4"/>
      <c r="H223" s="6"/>
      <c r="I223" s="11"/>
      <c r="J223" s="4"/>
      <c r="K223" s="10"/>
      <c r="L223" s="7"/>
      <c r="M223" s="4"/>
      <c r="N223" s="6"/>
      <c r="O223" s="11"/>
      <c r="P223" s="4"/>
      <c r="Q223" s="10"/>
      <c r="R223" s="7">
        <f t="shared" si="20"/>
        <v>0</v>
      </c>
      <c r="S223" s="7">
        <f t="shared" si="21"/>
        <v>0</v>
      </c>
      <c r="T223" s="7">
        <f t="shared" si="22"/>
        <v>0</v>
      </c>
    </row>
    <row r="224" spans="1:20" ht="12.75">
      <c r="A224" s="4">
        <v>6</v>
      </c>
      <c r="B224" s="8" t="str">
        <f>IF(Dane!B9="","",Dane!B9)</f>
        <v>Nazwisko Imię</v>
      </c>
      <c r="C224" s="11"/>
      <c r="D224" s="4"/>
      <c r="E224" s="10"/>
      <c r="F224" s="7"/>
      <c r="G224" s="4"/>
      <c r="H224" s="6"/>
      <c r="I224" s="11"/>
      <c r="J224" s="4"/>
      <c r="K224" s="10"/>
      <c r="L224" s="7"/>
      <c r="M224" s="4"/>
      <c r="N224" s="6"/>
      <c r="O224" s="11"/>
      <c r="P224" s="4"/>
      <c r="Q224" s="10"/>
      <c r="R224" s="7">
        <f t="shared" si="20"/>
        <v>0</v>
      </c>
      <c r="S224" s="7">
        <f t="shared" si="21"/>
        <v>0</v>
      </c>
      <c r="T224" s="7">
        <f t="shared" si="22"/>
        <v>0</v>
      </c>
    </row>
    <row r="225" spans="1:20" ht="12.75">
      <c r="A225" s="4">
        <v>7</v>
      </c>
      <c r="B225" s="8" t="str">
        <f>IF(Dane!B10="","",Dane!B10)</f>
        <v>Nazwisko Imię</v>
      </c>
      <c r="C225" s="11"/>
      <c r="D225" s="4"/>
      <c r="E225" s="10"/>
      <c r="F225" s="7"/>
      <c r="G225" s="4"/>
      <c r="H225" s="6"/>
      <c r="I225" s="11"/>
      <c r="J225" s="4"/>
      <c r="K225" s="10"/>
      <c r="L225" s="7"/>
      <c r="M225" s="4"/>
      <c r="N225" s="6"/>
      <c r="O225" s="11"/>
      <c r="P225" s="4"/>
      <c r="Q225" s="10"/>
      <c r="R225" s="7">
        <f t="shared" si="20"/>
        <v>0</v>
      </c>
      <c r="S225" s="7">
        <f t="shared" si="21"/>
        <v>0</v>
      </c>
      <c r="T225" s="7">
        <f t="shared" si="22"/>
        <v>0</v>
      </c>
    </row>
    <row r="226" spans="1:20" ht="12.75">
      <c r="A226" s="4">
        <v>8</v>
      </c>
      <c r="B226" s="8" t="str">
        <f>IF(Dane!B11="","",Dane!B11)</f>
        <v>Nazwisko Imię</v>
      </c>
      <c r="C226" s="11"/>
      <c r="D226" s="4"/>
      <c r="E226" s="10"/>
      <c r="F226" s="7"/>
      <c r="G226" s="4"/>
      <c r="H226" s="6"/>
      <c r="I226" s="11"/>
      <c r="J226" s="4"/>
      <c r="K226" s="10"/>
      <c r="L226" s="7"/>
      <c r="M226" s="4"/>
      <c r="N226" s="6"/>
      <c r="O226" s="11"/>
      <c r="P226" s="4"/>
      <c r="Q226" s="10"/>
      <c r="R226" s="7">
        <f t="shared" si="20"/>
        <v>0</v>
      </c>
      <c r="S226" s="7">
        <f t="shared" si="21"/>
        <v>0</v>
      </c>
      <c r="T226" s="7">
        <f t="shared" si="22"/>
        <v>0</v>
      </c>
    </row>
    <row r="227" spans="1:20" ht="12.75">
      <c r="A227" s="4">
        <v>9</v>
      </c>
      <c r="B227" s="8" t="str">
        <f>IF(Dane!B12="","",Dane!B12)</f>
        <v>Nazwisko Imię</v>
      </c>
      <c r="C227" s="11"/>
      <c r="D227" s="4"/>
      <c r="E227" s="10"/>
      <c r="F227" s="7"/>
      <c r="G227" s="4"/>
      <c r="H227" s="6"/>
      <c r="I227" s="11"/>
      <c r="J227" s="4"/>
      <c r="K227" s="10"/>
      <c r="L227" s="7"/>
      <c r="M227" s="4"/>
      <c r="N227" s="6"/>
      <c r="O227" s="11"/>
      <c r="P227" s="4"/>
      <c r="Q227" s="10"/>
      <c r="R227" s="7">
        <f t="shared" si="20"/>
        <v>0</v>
      </c>
      <c r="S227" s="7">
        <f t="shared" si="21"/>
        <v>0</v>
      </c>
      <c r="T227" s="7">
        <f t="shared" si="22"/>
        <v>0</v>
      </c>
    </row>
    <row r="228" spans="1:20" ht="12.75">
      <c r="A228" s="4">
        <v>10</v>
      </c>
      <c r="B228" s="8" t="str">
        <f>IF(Dane!B13="","",Dane!B13)</f>
        <v>Nazwisko Imię</v>
      </c>
      <c r="C228" s="11"/>
      <c r="D228" s="4"/>
      <c r="E228" s="10"/>
      <c r="F228" s="7"/>
      <c r="G228" s="4"/>
      <c r="H228" s="6"/>
      <c r="I228" s="11"/>
      <c r="J228" s="4"/>
      <c r="K228" s="10"/>
      <c r="L228" s="7"/>
      <c r="M228" s="4"/>
      <c r="N228" s="6"/>
      <c r="O228" s="11"/>
      <c r="P228" s="4"/>
      <c r="Q228" s="10"/>
      <c r="R228" s="7">
        <f t="shared" si="20"/>
        <v>0</v>
      </c>
      <c r="S228" s="7">
        <f t="shared" si="21"/>
        <v>0</v>
      </c>
      <c r="T228" s="7">
        <f t="shared" si="22"/>
        <v>0</v>
      </c>
    </row>
    <row r="229" spans="1:20" ht="12.75">
      <c r="A229" s="4">
        <v>11</v>
      </c>
      <c r="B229" s="8" t="str">
        <f>IF(Dane!B14="","",Dane!B14)</f>
        <v>Nazwisko Imię</v>
      </c>
      <c r="C229" s="11"/>
      <c r="D229" s="4"/>
      <c r="E229" s="10"/>
      <c r="F229" s="7"/>
      <c r="G229" s="4"/>
      <c r="H229" s="6"/>
      <c r="I229" s="11"/>
      <c r="J229" s="4"/>
      <c r="K229" s="10"/>
      <c r="L229" s="7"/>
      <c r="M229" s="4"/>
      <c r="N229" s="6"/>
      <c r="O229" s="11"/>
      <c r="P229" s="4"/>
      <c r="Q229" s="10"/>
      <c r="R229" s="7">
        <f t="shared" si="20"/>
        <v>0</v>
      </c>
      <c r="S229" s="7">
        <f t="shared" si="21"/>
        <v>0</v>
      </c>
      <c r="T229" s="7">
        <f t="shared" si="22"/>
        <v>0</v>
      </c>
    </row>
    <row r="230" spans="1:20" ht="12.75">
      <c r="A230" s="4">
        <v>12</v>
      </c>
      <c r="B230" s="8" t="str">
        <f>IF(Dane!B15="","",Dane!B15)</f>
        <v>Nazwisko Imię</v>
      </c>
      <c r="C230" s="11"/>
      <c r="D230" s="4"/>
      <c r="E230" s="10"/>
      <c r="F230" s="7"/>
      <c r="G230" s="4"/>
      <c r="H230" s="6"/>
      <c r="I230" s="11"/>
      <c r="J230" s="4"/>
      <c r="K230" s="10"/>
      <c r="L230" s="7"/>
      <c r="M230" s="4"/>
      <c r="N230" s="6"/>
      <c r="O230" s="11"/>
      <c r="P230" s="4"/>
      <c r="Q230" s="10"/>
      <c r="R230" s="7">
        <f t="shared" si="20"/>
        <v>0</v>
      </c>
      <c r="S230" s="7">
        <f t="shared" si="21"/>
        <v>0</v>
      </c>
      <c r="T230" s="7">
        <f t="shared" si="22"/>
        <v>0</v>
      </c>
    </row>
    <row r="231" spans="1:20" ht="12.75">
      <c r="A231" s="4">
        <v>13</v>
      </c>
      <c r="B231" s="8" t="str">
        <f>IF(Dane!B16="","",Dane!B16)</f>
        <v>Nazwisko Imię</v>
      </c>
      <c r="C231" s="11"/>
      <c r="D231" s="4"/>
      <c r="E231" s="10"/>
      <c r="F231" s="7"/>
      <c r="G231" s="4"/>
      <c r="H231" s="6"/>
      <c r="I231" s="11"/>
      <c r="J231" s="4"/>
      <c r="K231" s="10"/>
      <c r="L231" s="7"/>
      <c r="M231" s="4"/>
      <c r="N231" s="6"/>
      <c r="O231" s="11"/>
      <c r="P231" s="4"/>
      <c r="Q231" s="10"/>
      <c r="R231" s="7">
        <f t="shared" si="20"/>
        <v>0</v>
      </c>
      <c r="S231" s="7">
        <f t="shared" si="21"/>
        <v>0</v>
      </c>
      <c r="T231" s="7">
        <f t="shared" si="22"/>
        <v>0</v>
      </c>
    </row>
    <row r="232" spans="1:20" ht="12.75">
      <c r="A232" s="4">
        <v>14</v>
      </c>
      <c r="B232" s="8" t="str">
        <f>IF(Dane!B17="","",Dane!B17)</f>
        <v>Nazwisko Imię</v>
      </c>
      <c r="C232" s="11"/>
      <c r="D232" s="4"/>
      <c r="E232" s="10"/>
      <c r="F232" s="7"/>
      <c r="G232" s="4"/>
      <c r="H232" s="6"/>
      <c r="I232" s="11"/>
      <c r="J232" s="4"/>
      <c r="K232" s="10"/>
      <c r="L232" s="7"/>
      <c r="M232" s="4"/>
      <c r="N232" s="6"/>
      <c r="O232" s="11"/>
      <c r="P232" s="4"/>
      <c r="Q232" s="10"/>
      <c r="R232" s="7">
        <f t="shared" si="20"/>
        <v>0</v>
      </c>
      <c r="S232" s="7">
        <f t="shared" si="21"/>
        <v>0</v>
      </c>
      <c r="T232" s="7">
        <f t="shared" si="22"/>
        <v>0</v>
      </c>
    </row>
    <row r="233" spans="1:20" ht="12.75">
      <c r="A233" s="4">
        <v>15</v>
      </c>
      <c r="B233" s="8" t="str">
        <f>IF(Dane!B18="","",Dane!B18)</f>
        <v>Nazwisko Imię</v>
      </c>
      <c r="C233" s="11"/>
      <c r="D233" s="4"/>
      <c r="E233" s="10"/>
      <c r="F233" s="7"/>
      <c r="G233" s="4"/>
      <c r="H233" s="6"/>
      <c r="I233" s="11"/>
      <c r="J233" s="4"/>
      <c r="K233" s="10"/>
      <c r="L233" s="7"/>
      <c r="M233" s="4"/>
      <c r="N233" s="6"/>
      <c r="O233" s="11"/>
      <c r="P233" s="4"/>
      <c r="Q233" s="10"/>
      <c r="R233" s="7">
        <f t="shared" si="20"/>
        <v>0</v>
      </c>
      <c r="S233" s="7">
        <f t="shared" si="21"/>
        <v>0</v>
      </c>
      <c r="T233" s="7">
        <f t="shared" si="22"/>
        <v>0</v>
      </c>
    </row>
    <row r="234" spans="1:20" ht="12.75">
      <c r="A234" s="4">
        <v>16</v>
      </c>
      <c r="B234" s="8" t="str">
        <f>IF(Dane!B19="","",Dane!B19)</f>
        <v>Nazwisko Imię</v>
      </c>
      <c r="C234" s="11"/>
      <c r="D234" s="4"/>
      <c r="E234" s="10"/>
      <c r="F234" s="7"/>
      <c r="G234" s="4"/>
      <c r="H234" s="6"/>
      <c r="I234" s="11"/>
      <c r="J234" s="4"/>
      <c r="K234" s="10"/>
      <c r="L234" s="7"/>
      <c r="M234" s="4"/>
      <c r="N234" s="6"/>
      <c r="O234" s="11"/>
      <c r="P234" s="4"/>
      <c r="Q234" s="10"/>
      <c r="R234" s="7">
        <f t="shared" si="20"/>
        <v>0</v>
      </c>
      <c r="S234" s="7">
        <f t="shared" si="21"/>
        <v>0</v>
      </c>
      <c r="T234" s="7">
        <f t="shared" si="22"/>
        <v>0</v>
      </c>
    </row>
    <row r="235" spans="1:20" ht="12.75">
      <c r="A235" s="4">
        <v>17</v>
      </c>
      <c r="B235" s="8" t="str">
        <f>IF(Dane!B20="","",Dane!B20)</f>
        <v>Nazwisko Imię</v>
      </c>
      <c r="C235" s="11"/>
      <c r="D235" s="4"/>
      <c r="E235" s="10"/>
      <c r="F235" s="7"/>
      <c r="G235" s="4"/>
      <c r="H235" s="6"/>
      <c r="I235" s="11"/>
      <c r="J235" s="4"/>
      <c r="K235" s="10"/>
      <c r="L235" s="7"/>
      <c r="M235" s="4"/>
      <c r="N235" s="6"/>
      <c r="O235" s="11"/>
      <c r="P235" s="4"/>
      <c r="Q235" s="10"/>
      <c r="R235" s="7">
        <f t="shared" si="20"/>
        <v>0</v>
      </c>
      <c r="S235" s="7">
        <f t="shared" si="21"/>
        <v>0</v>
      </c>
      <c r="T235" s="7">
        <f t="shared" si="22"/>
        <v>0</v>
      </c>
    </row>
    <row r="236" spans="1:20" ht="12.75">
      <c r="A236" s="4">
        <v>18</v>
      </c>
      <c r="B236" s="8" t="str">
        <f>IF(Dane!B21="","",Dane!B21)</f>
        <v>Nazwisko Imię</v>
      </c>
      <c r="C236" s="11"/>
      <c r="D236" s="4"/>
      <c r="E236" s="10"/>
      <c r="F236" s="7"/>
      <c r="G236" s="4"/>
      <c r="H236" s="6"/>
      <c r="I236" s="11"/>
      <c r="J236" s="4"/>
      <c r="K236" s="10"/>
      <c r="L236" s="7"/>
      <c r="M236" s="4"/>
      <c r="N236" s="6"/>
      <c r="O236" s="11"/>
      <c r="P236" s="4"/>
      <c r="Q236" s="10"/>
      <c r="R236" s="7">
        <f t="shared" si="20"/>
        <v>0</v>
      </c>
      <c r="S236" s="7">
        <f t="shared" si="21"/>
        <v>0</v>
      </c>
      <c r="T236" s="7">
        <f t="shared" si="22"/>
        <v>0</v>
      </c>
    </row>
    <row r="237" spans="1:20" ht="12.75">
      <c r="A237" s="4">
        <v>19</v>
      </c>
      <c r="B237" s="8" t="str">
        <f>IF(Dane!B22="","",Dane!B22)</f>
        <v>Nazwisko Imię</v>
      </c>
      <c r="C237" s="11"/>
      <c r="D237" s="4"/>
      <c r="E237" s="10"/>
      <c r="F237" s="7"/>
      <c r="G237" s="4"/>
      <c r="H237" s="6"/>
      <c r="I237" s="11"/>
      <c r="J237" s="4"/>
      <c r="K237" s="10"/>
      <c r="L237" s="7"/>
      <c r="M237" s="4"/>
      <c r="N237" s="6"/>
      <c r="O237" s="11"/>
      <c r="P237" s="4"/>
      <c r="Q237" s="10"/>
      <c r="R237" s="7">
        <f t="shared" si="20"/>
        <v>0</v>
      </c>
      <c r="S237" s="7">
        <f t="shared" si="21"/>
        <v>0</v>
      </c>
      <c r="T237" s="7">
        <f t="shared" si="22"/>
        <v>0</v>
      </c>
    </row>
    <row r="238" spans="1:20" ht="12.75">
      <c r="A238" s="4">
        <v>20</v>
      </c>
      <c r="B238" s="8" t="str">
        <f>IF(Dane!B23="","",Dane!B23)</f>
        <v>Nazwisko Imię</v>
      </c>
      <c r="C238" s="11"/>
      <c r="D238" s="4"/>
      <c r="E238" s="10"/>
      <c r="F238" s="7"/>
      <c r="G238" s="4"/>
      <c r="H238" s="6"/>
      <c r="I238" s="11"/>
      <c r="J238" s="4"/>
      <c r="K238" s="10"/>
      <c r="L238" s="7"/>
      <c r="M238" s="4"/>
      <c r="N238" s="6"/>
      <c r="O238" s="11"/>
      <c r="P238" s="4"/>
      <c r="Q238" s="10"/>
      <c r="R238" s="7">
        <f t="shared" si="20"/>
        <v>0</v>
      </c>
      <c r="S238" s="7">
        <f t="shared" si="21"/>
        <v>0</v>
      </c>
      <c r="T238" s="7">
        <f t="shared" si="22"/>
        <v>0</v>
      </c>
    </row>
    <row r="239" spans="1:20" ht="12.75">
      <c r="A239" s="4">
        <v>21</v>
      </c>
      <c r="B239" s="8" t="str">
        <f>IF(Dane!B24="","",Dane!B24)</f>
        <v>Nazwisko Imię</v>
      </c>
      <c r="C239" s="11"/>
      <c r="D239" s="4"/>
      <c r="E239" s="10"/>
      <c r="F239" s="7"/>
      <c r="G239" s="4"/>
      <c r="H239" s="6"/>
      <c r="I239" s="11"/>
      <c r="J239" s="4"/>
      <c r="K239" s="10"/>
      <c r="L239" s="7"/>
      <c r="M239" s="4"/>
      <c r="N239" s="6"/>
      <c r="O239" s="11"/>
      <c r="P239" s="4"/>
      <c r="Q239" s="10"/>
      <c r="R239" s="7">
        <f t="shared" si="20"/>
        <v>0</v>
      </c>
      <c r="S239" s="7">
        <f t="shared" si="21"/>
        <v>0</v>
      </c>
      <c r="T239" s="7">
        <f t="shared" si="22"/>
        <v>0</v>
      </c>
    </row>
    <row r="240" spans="1:20" ht="12.75">
      <c r="A240" s="4">
        <v>22</v>
      </c>
      <c r="B240" s="8" t="str">
        <f>IF(Dane!B25="","",Dane!B25)</f>
        <v>Nazwisko Imię</v>
      </c>
      <c r="C240" s="11"/>
      <c r="D240" s="4"/>
      <c r="E240" s="10"/>
      <c r="F240" s="7"/>
      <c r="G240" s="4"/>
      <c r="H240" s="6"/>
      <c r="I240" s="11"/>
      <c r="J240" s="4"/>
      <c r="K240" s="10"/>
      <c r="L240" s="7"/>
      <c r="M240" s="4"/>
      <c r="N240" s="6"/>
      <c r="O240" s="11"/>
      <c r="P240" s="4"/>
      <c r="Q240" s="10"/>
      <c r="R240" s="7">
        <f t="shared" si="20"/>
        <v>0</v>
      </c>
      <c r="S240" s="7">
        <f t="shared" si="21"/>
        <v>0</v>
      </c>
      <c r="T240" s="7">
        <f t="shared" si="22"/>
        <v>0</v>
      </c>
    </row>
    <row r="241" spans="1:20" ht="12.75">
      <c r="A241" s="4">
        <v>23</v>
      </c>
      <c r="B241" s="8" t="str">
        <f>IF(Dane!B26="","",Dane!B26)</f>
        <v>Nazwisko Imię</v>
      </c>
      <c r="C241" s="11"/>
      <c r="D241" s="4"/>
      <c r="E241" s="10"/>
      <c r="F241" s="7"/>
      <c r="G241" s="4"/>
      <c r="H241" s="6"/>
      <c r="I241" s="11"/>
      <c r="J241" s="4"/>
      <c r="K241" s="10"/>
      <c r="L241" s="7"/>
      <c r="M241" s="4"/>
      <c r="N241" s="6"/>
      <c r="O241" s="11"/>
      <c r="P241" s="4"/>
      <c r="Q241" s="10"/>
      <c r="R241" s="7">
        <f t="shared" si="20"/>
        <v>0</v>
      </c>
      <c r="S241" s="7">
        <f t="shared" si="21"/>
        <v>0</v>
      </c>
      <c r="T241" s="7">
        <f t="shared" si="22"/>
        <v>0</v>
      </c>
    </row>
    <row r="242" spans="1:20" ht="12.75">
      <c r="A242" s="4">
        <v>24</v>
      </c>
      <c r="B242" s="8" t="str">
        <f>IF(Dane!B27="","",Dane!B27)</f>
        <v>Nazwisko Imię</v>
      </c>
      <c r="C242" s="11"/>
      <c r="D242" s="4"/>
      <c r="E242" s="10"/>
      <c r="F242" s="7"/>
      <c r="G242" s="4"/>
      <c r="H242" s="6"/>
      <c r="I242" s="11"/>
      <c r="J242" s="4"/>
      <c r="K242" s="10"/>
      <c r="L242" s="7"/>
      <c r="M242" s="4"/>
      <c r="N242" s="6"/>
      <c r="O242" s="11"/>
      <c r="P242" s="4"/>
      <c r="Q242" s="10"/>
      <c r="R242" s="7">
        <f t="shared" si="20"/>
        <v>0</v>
      </c>
      <c r="S242" s="7">
        <f t="shared" si="21"/>
        <v>0</v>
      </c>
      <c r="T242" s="7">
        <f t="shared" si="22"/>
        <v>0</v>
      </c>
    </row>
    <row r="243" spans="1:20" ht="12.75">
      <c r="A243" s="4">
        <v>25</v>
      </c>
      <c r="B243" s="8">
        <f>IF(Dane!B28="","",Dane!B28)</f>
      </c>
      <c r="C243" s="11"/>
      <c r="D243" s="4"/>
      <c r="E243" s="10"/>
      <c r="F243" s="7"/>
      <c r="G243" s="4"/>
      <c r="H243" s="6"/>
      <c r="I243" s="11"/>
      <c r="J243" s="4"/>
      <c r="K243" s="10"/>
      <c r="L243" s="7"/>
      <c r="M243" s="4"/>
      <c r="N243" s="6"/>
      <c r="O243" s="11"/>
      <c r="P243" s="4"/>
      <c r="Q243" s="10"/>
      <c r="R243" s="7">
        <f t="shared" si="20"/>
        <v>0</v>
      </c>
      <c r="S243" s="7">
        <f t="shared" si="21"/>
        <v>0</v>
      </c>
      <c r="T243" s="7">
        <f t="shared" si="22"/>
        <v>0</v>
      </c>
    </row>
    <row r="244" spans="1:20" ht="12.75">
      <c r="A244" s="4">
        <v>26</v>
      </c>
      <c r="B244" s="8">
        <f>IF(Dane!B29="","",Dane!B29)</f>
      </c>
      <c r="C244" s="11"/>
      <c r="D244" s="4"/>
      <c r="E244" s="10"/>
      <c r="F244" s="7"/>
      <c r="G244" s="4"/>
      <c r="H244" s="6"/>
      <c r="I244" s="11"/>
      <c r="J244" s="4"/>
      <c r="K244" s="10"/>
      <c r="L244" s="7"/>
      <c r="M244" s="4"/>
      <c r="N244" s="6"/>
      <c r="O244" s="11"/>
      <c r="P244" s="4"/>
      <c r="Q244" s="10"/>
      <c r="R244" s="7">
        <f t="shared" si="20"/>
        <v>0</v>
      </c>
      <c r="S244" s="7">
        <f t="shared" si="21"/>
        <v>0</v>
      </c>
      <c r="T244" s="7">
        <f t="shared" si="22"/>
        <v>0</v>
      </c>
    </row>
    <row r="245" spans="1:20" ht="12.75">
      <c r="A245" s="4">
        <v>27</v>
      </c>
      <c r="B245" s="8">
        <f>IF(Dane!B30="","",Dane!B30)</f>
      </c>
      <c r="C245" s="11"/>
      <c r="D245" s="4"/>
      <c r="E245" s="10"/>
      <c r="F245" s="7"/>
      <c r="G245" s="4"/>
      <c r="H245" s="6"/>
      <c r="I245" s="11"/>
      <c r="J245" s="4"/>
      <c r="K245" s="10"/>
      <c r="L245" s="7"/>
      <c r="M245" s="4"/>
      <c r="N245" s="6"/>
      <c r="O245" s="11"/>
      <c r="P245" s="4"/>
      <c r="Q245" s="10"/>
      <c r="R245" s="7">
        <f t="shared" si="20"/>
        <v>0</v>
      </c>
      <c r="S245" s="7">
        <f t="shared" si="21"/>
        <v>0</v>
      </c>
      <c r="T245" s="7">
        <f t="shared" si="22"/>
        <v>0</v>
      </c>
    </row>
    <row r="246" spans="1:20" ht="12.75">
      <c r="A246" s="4">
        <v>28</v>
      </c>
      <c r="B246" s="8">
        <f>IF(Dane!B31="","",Dane!B31)</f>
      </c>
      <c r="C246" s="11"/>
      <c r="D246" s="4"/>
      <c r="E246" s="10"/>
      <c r="F246" s="7"/>
      <c r="G246" s="4"/>
      <c r="H246" s="6"/>
      <c r="I246" s="11"/>
      <c r="J246" s="4"/>
      <c r="K246" s="10"/>
      <c r="L246" s="7"/>
      <c r="M246" s="4"/>
      <c r="N246" s="6"/>
      <c r="O246" s="11"/>
      <c r="P246" s="4"/>
      <c r="Q246" s="10"/>
      <c r="R246" s="7">
        <f t="shared" si="20"/>
        <v>0</v>
      </c>
      <c r="S246" s="7">
        <f t="shared" si="21"/>
        <v>0</v>
      </c>
      <c r="T246" s="7">
        <f t="shared" si="22"/>
        <v>0</v>
      </c>
    </row>
    <row r="247" spans="1:20" ht="12.75">
      <c r="A247" s="4">
        <v>29</v>
      </c>
      <c r="B247" s="8">
        <f>IF(Dane!B32="","",Dane!B32)</f>
      </c>
      <c r="C247" s="11"/>
      <c r="D247" s="4"/>
      <c r="E247" s="10"/>
      <c r="F247" s="7"/>
      <c r="G247" s="4"/>
      <c r="H247" s="6"/>
      <c r="I247" s="11"/>
      <c r="J247" s="4"/>
      <c r="K247" s="10"/>
      <c r="L247" s="7"/>
      <c r="M247" s="4"/>
      <c r="N247" s="6"/>
      <c r="O247" s="11"/>
      <c r="P247" s="4"/>
      <c r="Q247" s="10"/>
      <c r="R247" s="7">
        <f t="shared" si="20"/>
        <v>0</v>
      </c>
      <c r="S247" s="7">
        <f t="shared" si="21"/>
        <v>0</v>
      </c>
      <c r="T247" s="7">
        <f t="shared" si="22"/>
        <v>0</v>
      </c>
    </row>
    <row r="248" spans="1:20" ht="12.75">
      <c r="A248" s="4">
        <v>30</v>
      </c>
      <c r="B248" s="8">
        <f>IF(Dane!B33="","",Dane!B33)</f>
      </c>
      <c r="C248" s="11"/>
      <c r="D248" s="4"/>
      <c r="E248" s="10"/>
      <c r="F248" s="7"/>
      <c r="G248" s="4"/>
      <c r="H248" s="6"/>
      <c r="I248" s="11"/>
      <c r="J248" s="4"/>
      <c r="K248" s="10"/>
      <c r="L248" s="7"/>
      <c r="M248" s="4"/>
      <c r="N248" s="6"/>
      <c r="O248" s="11"/>
      <c r="P248" s="4"/>
      <c r="Q248" s="10"/>
      <c r="R248" s="7">
        <f t="shared" si="20"/>
        <v>0</v>
      </c>
      <c r="S248" s="7">
        <f t="shared" si="21"/>
        <v>0</v>
      </c>
      <c r="T248" s="7">
        <f t="shared" si="22"/>
        <v>0</v>
      </c>
    </row>
    <row r="249" spans="1:20" ht="12.75">
      <c r="A249" s="4">
        <v>31</v>
      </c>
      <c r="B249" s="8">
        <f>IF(Dane!B34="","",Dane!B34)</f>
      </c>
      <c r="C249" s="11"/>
      <c r="D249" s="4"/>
      <c r="E249" s="10"/>
      <c r="F249" s="7"/>
      <c r="G249" s="4"/>
      <c r="H249" s="6"/>
      <c r="I249" s="11"/>
      <c r="J249" s="4"/>
      <c r="K249" s="10"/>
      <c r="L249" s="7"/>
      <c r="M249" s="4"/>
      <c r="N249" s="6"/>
      <c r="O249" s="11"/>
      <c r="P249" s="4"/>
      <c r="Q249" s="10"/>
      <c r="R249" s="7">
        <f t="shared" si="20"/>
        <v>0</v>
      </c>
      <c r="S249" s="7">
        <f t="shared" si="21"/>
        <v>0</v>
      </c>
      <c r="T249" s="7">
        <f t="shared" si="22"/>
        <v>0</v>
      </c>
    </row>
    <row r="250" spans="1:20" ht="12.75">
      <c r="A250" s="4">
        <v>32</v>
      </c>
      <c r="B250" s="8">
        <f>IF(Dane!B35="","",Dane!B35)</f>
      </c>
      <c r="C250" s="11"/>
      <c r="D250" s="4"/>
      <c r="E250" s="10"/>
      <c r="F250" s="7"/>
      <c r="G250" s="4"/>
      <c r="H250" s="6"/>
      <c r="I250" s="11"/>
      <c r="J250" s="4"/>
      <c r="K250" s="10"/>
      <c r="L250" s="7"/>
      <c r="M250" s="4"/>
      <c r="N250" s="6"/>
      <c r="O250" s="11"/>
      <c r="P250" s="4"/>
      <c r="Q250" s="10"/>
      <c r="R250" s="7">
        <f t="shared" si="20"/>
        <v>0</v>
      </c>
      <c r="S250" s="7">
        <f t="shared" si="21"/>
        <v>0</v>
      </c>
      <c r="T250" s="7">
        <f t="shared" si="22"/>
        <v>0</v>
      </c>
    </row>
    <row r="251" spans="1:20" ht="12.75">
      <c r="A251" s="4">
        <v>33</v>
      </c>
      <c r="B251" s="8">
        <f>IF(Dane!B36="","",Dane!B36)</f>
      </c>
      <c r="C251" s="11"/>
      <c r="D251" s="4"/>
      <c r="E251" s="10"/>
      <c r="F251" s="7"/>
      <c r="G251" s="4"/>
      <c r="H251" s="6"/>
      <c r="I251" s="11"/>
      <c r="J251" s="4"/>
      <c r="K251" s="10"/>
      <c r="L251" s="7"/>
      <c r="M251" s="4"/>
      <c r="N251" s="6"/>
      <c r="O251" s="11"/>
      <c r="P251" s="4"/>
      <c r="Q251" s="10"/>
      <c r="R251" s="7">
        <f t="shared" si="20"/>
        <v>0</v>
      </c>
      <c r="S251" s="7">
        <f t="shared" si="21"/>
        <v>0</v>
      </c>
      <c r="T251" s="7">
        <f t="shared" si="22"/>
        <v>0</v>
      </c>
    </row>
    <row r="252" spans="1:20" ht="12.75">
      <c r="A252" s="4">
        <v>34</v>
      </c>
      <c r="B252" s="8">
        <f>IF(Dane!B37="","",Dane!B37)</f>
      </c>
      <c r="C252" s="11"/>
      <c r="D252" s="4"/>
      <c r="E252" s="10"/>
      <c r="F252" s="7"/>
      <c r="G252" s="4"/>
      <c r="H252" s="6"/>
      <c r="I252" s="11"/>
      <c r="J252" s="4"/>
      <c r="K252" s="10"/>
      <c r="L252" s="7"/>
      <c r="M252" s="4"/>
      <c r="N252" s="6"/>
      <c r="O252" s="11"/>
      <c r="P252" s="4"/>
      <c r="Q252" s="10"/>
      <c r="R252" s="7">
        <f t="shared" si="20"/>
        <v>0</v>
      </c>
      <c r="S252" s="7">
        <f t="shared" si="21"/>
        <v>0</v>
      </c>
      <c r="T252" s="7">
        <f t="shared" si="22"/>
        <v>0</v>
      </c>
    </row>
    <row r="253" spans="1:20" ht="12.75">
      <c r="A253" s="4">
        <v>35</v>
      </c>
      <c r="B253" s="8">
        <f>IF(Dane!B38="","",Dane!B38)</f>
      </c>
      <c r="C253" s="11"/>
      <c r="D253" s="4"/>
      <c r="E253" s="10"/>
      <c r="F253" s="7"/>
      <c r="G253" s="4"/>
      <c r="H253" s="6"/>
      <c r="I253" s="11"/>
      <c r="J253" s="4"/>
      <c r="K253" s="10"/>
      <c r="L253" s="7"/>
      <c r="M253" s="4"/>
      <c r="N253" s="6"/>
      <c r="O253" s="11"/>
      <c r="P253" s="4"/>
      <c r="Q253" s="10"/>
      <c r="R253" s="7">
        <f t="shared" si="20"/>
        <v>0</v>
      </c>
      <c r="S253" s="7">
        <f t="shared" si="21"/>
        <v>0</v>
      </c>
      <c r="T253" s="7">
        <f t="shared" si="22"/>
        <v>0</v>
      </c>
    </row>
    <row r="254" spans="1:20" ht="12.75">
      <c r="A254" s="4">
        <v>36</v>
      </c>
      <c r="B254" s="8">
        <f>IF(Dane!B39="","",Dane!B39)</f>
      </c>
      <c r="C254" s="11"/>
      <c r="D254" s="4"/>
      <c r="E254" s="10"/>
      <c r="F254" s="7"/>
      <c r="G254" s="4"/>
      <c r="H254" s="6"/>
      <c r="I254" s="11"/>
      <c r="J254" s="4"/>
      <c r="K254" s="10"/>
      <c r="L254" s="7"/>
      <c r="M254" s="4"/>
      <c r="N254" s="6"/>
      <c r="O254" s="11"/>
      <c r="P254" s="4"/>
      <c r="Q254" s="10"/>
      <c r="R254" s="7">
        <f t="shared" si="20"/>
        <v>0</v>
      </c>
      <c r="S254" s="7">
        <f t="shared" si="21"/>
        <v>0</v>
      </c>
      <c r="T254" s="7">
        <f t="shared" si="22"/>
        <v>0</v>
      </c>
    </row>
    <row r="255" spans="1:20" ht="12.75">
      <c r="A255" s="4">
        <v>37</v>
      </c>
      <c r="B255" s="8">
        <f>IF(Dane!B40="","",Dane!B40)</f>
      </c>
      <c r="C255" s="11"/>
      <c r="D255" s="4"/>
      <c r="E255" s="10"/>
      <c r="F255" s="7"/>
      <c r="G255" s="4"/>
      <c r="H255" s="6"/>
      <c r="I255" s="11"/>
      <c r="J255" s="4"/>
      <c r="K255" s="10"/>
      <c r="L255" s="7"/>
      <c r="M255" s="4"/>
      <c r="N255" s="6"/>
      <c r="O255" s="11"/>
      <c r="P255" s="4"/>
      <c r="Q255" s="10"/>
      <c r="R255" s="7">
        <f t="shared" si="20"/>
        <v>0</v>
      </c>
      <c r="S255" s="7">
        <f t="shared" si="21"/>
        <v>0</v>
      </c>
      <c r="T255" s="7">
        <f t="shared" si="22"/>
        <v>0</v>
      </c>
    </row>
    <row r="256" spans="1:20" ht="12.75">
      <c r="A256" s="4">
        <v>38</v>
      </c>
      <c r="B256" s="8">
        <f>IF(Dane!B41="","",Dane!B41)</f>
      </c>
      <c r="C256" s="11"/>
      <c r="D256" s="4"/>
      <c r="E256" s="10"/>
      <c r="F256" s="7"/>
      <c r="G256" s="4"/>
      <c r="H256" s="6"/>
      <c r="I256" s="11"/>
      <c r="J256" s="4"/>
      <c r="K256" s="10"/>
      <c r="L256" s="7"/>
      <c r="M256" s="4"/>
      <c r="N256" s="6"/>
      <c r="O256" s="11"/>
      <c r="P256" s="4"/>
      <c r="Q256" s="10"/>
      <c r="R256" s="7">
        <f t="shared" si="20"/>
        <v>0</v>
      </c>
      <c r="S256" s="7">
        <f t="shared" si="21"/>
        <v>0</v>
      </c>
      <c r="T256" s="7">
        <f t="shared" si="22"/>
        <v>0</v>
      </c>
    </row>
    <row r="257" spans="1:20" ht="12.75">
      <c r="A257" s="5"/>
      <c r="B257" s="6" t="s">
        <v>10</v>
      </c>
      <c r="C257" s="11">
        <f aca="true" t="shared" si="23" ref="C257:Q257">SUM(C219:C255)</f>
        <v>0</v>
      </c>
      <c r="D257" s="4">
        <f t="shared" si="23"/>
        <v>0</v>
      </c>
      <c r="E257" s="10">
        <f t="shared" si="23"/>
        <v>0</v>
      </c>
      <c r="F257" s="7">
        <f t="shared" si="23"/>
        <v>0</v>
      </c>
      <c r="G257" s="4">
        <f t="shared" si="23"/>
        <v>0</v>
      </c>
      <c r="H257" s="6">
        <f t="shared" si="23"/>
        <v>0</v>
      </c>
      <c r="I257" s="11">
        <f t="shared" si="23"/>
        <v>0</v>
      </c>
      <c r="J257" s="4">
        <f t="shared" si="23"/>
        <v>0</v>
      </c>
      <c r="K257" s="10">
        <f t="shared" si="23"/>
        <v>0</v>
      </c>
      <c r="L257" s="11">
        <f t="shared" si="23"/>
        <v>0</v>
      </c>
      <c r="M257" s="4">
        <f t="shared" si="23"/>
        <v>0</v>
      </c>
      <c r="N257" s="6">
        <f t="shared" si="23"/>
        <v>0</v>
      </c>
      <c r="O257" s="11">
        <f t="shared" si="23"/>
        <v>0</v>
      </c>
      <c r="P257" s="4">
        <f t="shared" si="23"/>
        <v>0</v>
      </c>
      <c r="Q257" s="10">
        <f t="shared" si="23"/>
        <v>0</v>
      </c>
      <c r="R257" s="7">
        <f t="shared" si="20"/>
        <v>0</v>
      </c>
      <c r="S257" s="4">
        <f t="shared" si="21"/>
        <v>0</v>
      </c>
      <c r="T257" s="4">
        <f t="shared" si="22"/>
        <v>0</v>
      </c>
    </row>
    <row r="258" ht="12.75"/>
    <row r="259" spans="2:20" ht="36">
      <c r="B259" s="191" t="s">
        <v>152</v>
      </c>
      <c r="C259" s="218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>
        <f>SUM(C259:Q259)</f>
        <v>0</v>
      </c>
      <c r="S259" s="218"/>
      <c r="T259" s="218"/>
    </row>
    <row r="260" spans="1:20" ht="12.75">
      <c r="A260" s="216" t="s">
        <v>0</v>
      </c>
      <c r="B260" s="217" t="s">
        <v>1</v>
      </c>
      <c r="C260" s="211">
        <v>1</v>
      </c>
      <c r="D260" s="212"/>
      <c r="E260" s="213"/>
      <c r="F260" s="214">
        <v>2</v>
      </c>
      <c r="G260" s="212"/>
      <c r="H260" s="215"/>
      <c r="I260" s="211">
        <v>3</v>
      </c>
      <c r="J260" s="212"/>
      <c r="K260" s="213"/>
      <c r="L260" s="214">
        <v>4</v>
      </c>
      <c r="M260" s="212"/>
      <c r="N260" s="215"/>
      <c r="O260" s="211">
        <v>5</v>
      </c>
      <c r="P260" s="212"/>
      <c r="Q260" s="215"/>
      <c r="R260" s="212" t="s">
        <v>23</v>
      </c>
      <c r="S260" s="212"/>
      <c r="T260" s="212"/>
    </row>
    <row r="261" spans="1:20" ht="12.75">
      <c r="A261" s="216"/>
      <c r="B261" s="217"/>
      <c r="C261" s="11" t="s">
        <v>7</v>
      </c>
      <c r="D261" s="4" t="s">
        <v>8</v>
      </c>
      <c r="E261" s="10" t="s">
        <v>9</v>
      </c>
      <c r="F261" s="7" t="s">
        <v>7</v>
      </c>
      <c r="G261" s="4" t="s">
        <v>8</v>
      </c>
      <c r="H261" s="6" t="s">
        <v>9</v>
      </c>
      <c r="I261" s="11" t="s">
        <v>7</v>
      </c>
      <c r="J261" s="4" t="s">
        <v>8</v>
      </c>
      <c r="K261" s="10" t="s">
        <v>9</v>
      </c>
      <c r="L261" s="7" t="s">
        <v>7</v>
      </c>
      <c r="M261" s="4" t="s">
        <v>8</v>
      </c>
      <c r="N261" s="6" t="s">
        <v>9</v>
      </c>
      <c r="O261" s="11" t="s">
        <v>7</v>
      </c>
      <c r="P261" s="4" t="s">
        <v>8</v>
      </c>
      <c r="Q261" s="10" t="s">
        <v>9</v>
      </c>
      <c r="R261" s="7" t="s">
        <v>7</v>
      </c>
      <c r="S261" s="4" t="s">
        <v>8</v>
      </c>
      <c r="T261" s="4" t="s">
        <v>9</v>
      </c>
    </row>
    <row r="262" spans="1:20" ht="12.75">
      <c r="A262" s="4">
        <v>1</v>
      </c>
      <c r="B262" s="8" t="str">
        <f>IF(Dane!B4="","",Dane!B4)</f>
        <v>Nazwisko Imię</v>
      </c>
      <c r="C262" s="11"/>
      <c r="D262" s="4"/>
      <c r="E262" s="10"/>
      <c r="F262" s="7"/>
      <c r="G262" s="4"/>
      <c r="H262" s="6"/>
      <c r="I262" s="11"/>
      <c r="J262" s="4"/>
      <c r="K262" s="10"/>
      <c r="L262" s="7"/>
      <c r="M262" s="4"/>
      <c r="N262" s="6"/>
      <c r="O262" s="11"/>
      <c r="P262" s="4"/>
      <c r="Q262" s="10"/>
      <c r="R262" s="7">
        <f aca="true" t="shared" si="24" ref="R262:R300">C262+F262+I262+L262+O262</f>
        <v>0</v>
      </c>
      <c r="S262" s="7">
        <f aca="true" t="shared" si="25" ref="S262:S300">D262+G262+J262+M262+P262</f>
        <v>0</v>
      </c>
      <c r="T262" s="7">
        <f aca="true" t="shared" si="26" ref="T262:T300">E262+H262+K262+N262+Q262</f>
        <v>0</v>
      </c>
    </row>
    <row r="263" spans="1:20" ht="12.75">
      <c r="A263" s="4">
        <v>2</v>
      </c>
      <c r="B263" s="8" t="str">
        <f>IF(Dane!B5="","",Dane!B5)</f>
        <v>Nazwisko Imię</v>
      </c>
      <c r="C263" s="11"/>
      <c r="D263" s="4"/>
      <c r="E263" s="10"/>
      <c r="F263" s="7"/>
      <c r="G263" s="4"/>
      <c r="H263" s="6"/>
      <c r="I263" s="11"/>
      <c r="J263" s="4"/>
      <c r="K263" s="10"/>
      <c r="L263" s="7"/>
      <c r="M263" s="4"/>
      <c r="N263" s="6"/>
      <c r="O263" s="11"/>
      <c r="P263" s="4"/>
      <c r="Q263" s="10"/>
      <c r="R263" s="7">
        <f t="shared" si="24"/>
        <v>0</v>
      </c>
      <c r="S263" s="7">
        <f t="shared" si="25"/>
        <v>0</v>
      </c>
      <c r="T263" s="7">
        <f t="shared" si="26"/>
        <v>0</v>
      </c>
    </row>
    <row r="264" spans="1:20" ht="12.75">
      <c r="A264" s="4">
        <v>3</v>
      </c>
      <c r="B264" s="8" t="str">
        <f>IF(Dane!B6="","",Dane!B6)</f>
        <v>Nazwisko Imię</v>
      </c>
      <c r="C264" s="11"/>
      <c r="D264" s="4"/>
      <c r="E264" s="10"/>
      <c r="F264" s="7"/>
      <c r="G264" s="4"/>
      <c r="H264" s="6"/>
      <c r="I264" s="11"/>
      <c r="J264" s="4"/>
      <c r="K264" s="10"/>
      <c r="L264" s="7"/>
      <c r="M264" s="4"/>
      <c r="N264" s="6"/>
      <c r="O264" s="11"/>
      <c r="P264" s="4"/>
      <c r="Q264" s="10"/>
      <c r="R264" s="7">
        <f t="shared" si="24"/>
        <v>0</v>
      </c>
      <c r="S264" s="7">
        <f t="shared" si="25"/>
        <v>0</v>
      </c>
      <c r="T264" s="7">
        <f t="shared" si="26"/>
        <v>0</v>
      </c>
    </row>
    <row r="265" spans="1:20" ht="12.75">
      <c r="A265" s="4">
        <v>4</v>
      </c>
      <c r="B265" s="8" t="str">
        <f>IF(Dane!B7="","",Dane!B7)</f>
        <v>Nazwisko Imię</v>
      </c>
      <c r="C265" s="11"/>
      <c r="D265" s="4"/>
      <c r="E265" s="10"/>
      <c r="F265" s="7"/>
      <c r="G265" s="4"/>
      <c r="H265" s="6"/>
      <c r="I265" s="11"/>
      <c r="J265" s="4"/>
      <c r="K265" s="10"/>
      <c r="L265" s="7"/>
      <c r="M265" s="4"/>
      <c r="N265" s="6"/>
      <c r="O265" s="11"/>
      <c r="P265" s="4"/>
      <c r="Q265" s="10"/>
      <c r="R265" s="7">
        <f t="shared" si="24"/>
        <v>0</v>
      </c>
      <c r="S265" s="7">
        <f t="shared" si="25"/>
        <v>0</v>
      </c>
      <c r="T265" s="7">
        <f t="shared" si="26"/>
        <v>0</v>
      </c>
    </row>
    <row r="266" spans="1:20" ht="12.75">
      <c r="A266" s="4">
        <v>5</v>
      </c>
      <c r="B266" s="8" t="str">
        <f>IF(Dane!B8="","",Dane!B8)</f>
        <v>Nazwisko Imię</v>
      </c>
      <c r="C266" s="11"/>
      <c r="D266" s="4"/>
      <c r="E266" s="10"/>
      <c r="F266" s="7"/>
      <c r="G266" s="4"/>
      <c r="H266" s="6"/>
      <c r="I266" s="11"/>
      <c r="J266" s="4"/>
      <c r="K266" s="10"/>
      <c r="L266" s="7"/>
      <c r="M266" s="4"/>
      <c r="N266" s="6"/>
      <c r="O266" s="11"/>
      <c r="P266" s="4"/>
      <c r="Q266" s="10"/>
      <c r="R266" s="7">
        <f t="shared" si="24"/>
        <v>0</v>
      </c>
      <c r="S266" s="7">
        <f t="shared" si="25"/>
        <v>0</v>
      </c>
      <c r="T266" s="7">
        <f t="shared" si="26"/>
        <v>0</v>
      </c>
    </row>
    <row r="267" spans="1:20" ht="12.75">
      <c r="A267" s="4">
        <v>6</v>
      </c>
      <c r="B267" s="8" t="str">
        <f>IF(Dane!B9="","",Dane!B9)</f>
        <v>Nazwisko Imię</v>
      </c>
      <c r="C267" s="11"/>
      <c r="D267" s="4"/>
      <c r="E267" s="10"/>
      <c r="F267" s="7"/>
      <c r="G267" s="4"/>
      <c r="H267" s="6"/>
      <c r="I267" s="11"/>
      <c r="J267" s="4"/>
      <c r="K267" s="10"/>
      <c r="L267" s="7"/>
      <c r="M267" s="4"/>
      <c r="N267" s="6"/>
      <c r="O267" s="11"/>
      <c r="P267" s="4"/>
      <c r="Q267" s="10"/>
      <c r="R267" s="7">
        <f t="shared" si="24"/>
        <v>0</v>
      </c>
      <c r="S267" s="7">
        <f t="shared" si="25"/>
        <v>0</v>
      </c>
      <c r="T267" s="7">
        <f t="shared" si="26"/>
        <v>0</v>
      </c>
    </row>
    <row r="268" spans="1:20" ht="12.75">
      <c r="A268" s="4">
        <v>7</v>
      </c>
      <c r="B268" s="8" t="str">
        <f>IF(Dane!B10="","",Dane!B10)</f>
        <v>Nazwisko Imię</v>
      </c>
      <c r="C268" s="11"/>
      <c r="D268" s="4"/>
      <c r="E268" s="10"/>
      <c r="F268" s="7"/>
      <c r="G268" s="4"/>
      <c r="H268" s="6"/>
      <c r="I268" s="11"/>
      <c r="J268" s="4"/>
      <c r="K268" s="10"/>
      <c r="L268" s="7"/>
      <c r="M268" s="4"/>
      <c r="N268" s="6"/>
      <c r="O268" s="11"/>
      <c r="P268" s="4"/>
      <c r="Q268" s="10"/>
      <c r="R268" s="7">
        <f t="shared" si="24"/>
        <v>0</v>
      </c>
      <c r="S268" s="7">
        <f t="shared" si="25"/>
        <v>0</v>
      </c>
      <c r="T268" s="7">
        <f t="shared" si="26"/>
        <v>0</v>
      </c>
    </row>
    <row r="269" spans="1:20" ht="12.75">
      <c r="A269" s="4">
        <v>8</v>
      </c>
      <c r="B269" s="8" t="str">
        <f>IF(Dane!B11="","",Dane!B11)</f>
        <v>Nazwisko Imię</v>
      </c>
      <c r="C269" s="11"/>
      <c r="D269" s="4"/>
      <c r="E269" s="10"/>
      <c r="F269" s="7"/>
      <c r="G269" s="4"/>
      <c r="H269" s="6"/>
      <c r="I269" s="11"/>
      <c r="J269" s="4"/>
      <c r="K269" s="10"/>
      <c r="L269" s="7"/>
      <c r="M269" s="4"/>
      <c r="N269" s="6"/>
      <c r="O269" s="11"/>
      <c r="P269" s="4"/>
      <c r="Q269" s="10"/>
      <c r="R269" s="7">
        <f t="shared" si="24"/>
        <v>0</v>
      </c>
      <c r="S269" s="7">
        <f t="shared" si="25"/>
        <v>0</v>
      </c>
      <c r="T269" s="7">
        <f t="shared" si="26"/>
        <v>0</v>
      </c>
    </row>
    <row r="270" spans="1:20" ht="12.75">
      <c r="A270" s="4">
        <v>9</v>
      </c>
      <c r="B270" s="8" t="str">
        <f>IF(Dane!B12="","",Dane!B12)</f>
        <v>Nazwisko Imię</v>
      </c>
      <c r="C270" s="11"/>
      <c r="D270" s="4"/>
      <c r="E270" s="10"/>
      <c r="F270" s="7"/>
      <c r="G270" s="4"/>
      <c r="H270" s="6"/>
      <c r="I270" s="11"/>
      <c r="J270" s="4"/>
      <c r="K270" s="10"/>
      <c r="L270" s="7"/>
      <c r="M270" s="4"/>
      <c r="N270" s="6"/>
      <c r="O270" s="11"/>
      <c r="P270" s="4"/>
      <c r="Q270" s="10"/>
      <c r="R270" s="7">
        <f t="shared" si="24"/>
        <v>0</v>
      </c>
      <c r="S270" s="7">
        <f t="shared" si="25"/>
        <v>0</v>
      </c>
      <c r="T270" s="7">
        <f t="shared" si="26"/>
        <v>0</v>
      </c>
    </row>
    <row r="271" spans="1:20" ht="12.75">
      <c r="A271" s="4">
        <v>10</v>
      </c>
      <c r="B271" s="8" t="str">
        <f>IF(Dane!B13="","",Dane!B13)</f>
        <v>Nazwisko Imię</v>
      </c>
      <c r="C271" s="11"/>
      <c r="D271" s="4"/>
      <c r="E271" s="10"/>
      <c r="F271" s="7"/>
      <c r="G271" s="4"/>
      <c r="H271" s="6"/>
      <c r="I271" s="11"/>
      <c r="J271" s="4"/>
      <c r="K271" s="10"/>
      <c r="L271" s="7"/>
      <c r="M271" s="4"/>
      <c r="N271" s="6"/>
      <c r="O271" s="11"/>
      <c r="P271" s="4"/>
      <c r="Q271" s="10"/>
      <c r="R271" s="7">
        <f t="shared" si="24"/>
        <v>0</v>
      </c>
      <c r="S271" s="7">
        <f t="shared" si="25"/>
        <v>0</v>
      </c>
      <c r="T271" s="7">
        <f t="shared" si="26"/>
        <v>0</v>
      </c>
    </row>
    <row r="272" spans="1:20" ht="12.75">
      <c r="A272" s="4">
        <v>11</v>
      </c>
      <c r="B272" s="8" t="str">
        <f>IF(Dane!B14="","",Dane!B14)</f>
        <v>Nazwisko Imię</v>
      </c>
      <c r="C272" s="11"/>
      <c r="D272" s="4"/>
      <c r="E272" s="10"/>
      <c r="F272" s="7"/>
      <c r="G272" s="4"/>
      <c r="H272" s="6"/>
      <c r="I272" s="11"/>
      <c r="J272" s="4"/>
      <c r="K272" s="10"/>
      <c r="L272" s="7"/>
      <c r="M272" s="4"/>
      <c r="N272" s="6"/>
      <c r="O272" s="11"/>
      <c r="P272" s="4"/>
      <c r="Q272" s="10"/>
      <c r="R272" s="7">
        <f t="shared" si="24"/>
        <v>0</v>
      </c>
      <c r="S272" s="7">
        <f t="shared" si="25"/>
        <v>0</v>
      </c>
      <c r="T272" s="7">
        <f t="shared" si="26"/>
        <v>0</v>
      </c>
    </row>
    <row r="273" spans="1:20" ht="12.75">
      <c r="A273" s="4">
        <v>12</v>
      </c>
      <c r="B273" s="8" t="str">
        <f>IF(Dane!B15="","",Dane!B15)</f>
        <v>Nazwisko Imię</v>
      </c>
      <c r="C273" s="11"/>
      <c r="D273" s="4"/>
      <c r="E273" s="10"/>
      <c r="F273" s="7"/>
      <c r="G273" s="4"/>
      <c r="H273" s="6"/>
      <c r="I273" s="11"/>
      <c r="J273" s="4"/>
      <c r="K273" s="10"/>
      <c r="L273" s="7"/>
      <c r="M273" s="4"/>
      <c r="N273" s="6"/>
      <c r="O273" s="11"/>
      <c r="P273" s="4"/>
      <c r="Q273" s="10"/>
      <c r="R273" s="7">
        <f t="shared" si="24"/>
        <v>0</v>
      </c>
      <c r="S273" s="7">
        <f t="shared" si="25"/>
        <v>0</v>
      </c>
      <c r="T273" s="7">
        <f t="shared" si="26"/>
        <v>0</v>
      </c>
    </row>
    <row r="274" spans="1:20" ht="12.75">
      <c r="A274" s="4">
        <v>13</v>
      </c>
      <c r="B274" s="8" t="str">
        <f>IF(Dane!B16="","",Dane!B16)</f>
        <v>Nazwisko Imię</v>
      </c>
      <c r="C274" s="11"/>
      <c r="D274" s="4"/>
      <c r="E274" s="10"/>
      <c r="F274" s="7"/>
      <c r="G274" s="4"/>
      <c r="H274" s="6"/>
      <c r="I274" s="11"/>
      <c r="J274" s="4"/>
      <c r="K274" s="10"/>
      <c r="L274" s="7"/>
      <c r="M274" s="4"/>
      <c r="N274" s="6"/>
      <c r="O274" s="11"/>
      <c r="P274" s="4"/>
      <c r="Q274" s="10"/>
      <c r="R274" s="7">
        <f t="shared" si="24"/>
        <v>0</v>
      </c>
      <c r="S274" s="7">
        <f t="shared" si="25"/>
        <v>0</v>
      </c>
      <c r="T274" s="7">
        <f t="shared" si="26"/>
        <v>0</v>
      </c>
    </row>
    <row r="275" spans="1:20" ht="12.75">
      <c r="A275" s="4">
        <v>14</v>
      </c>
      <c r="B275" s="8" t="str">
        <f>IF(Dane!B17="","",Dane!B17)</f>
        <v>Nazwisko Imię</v>
      </c>
      <c r="C275" s="11"/>
      <c r="D275" s="4"/>
      <c r="E275" s="10"/>
      <c r="F275" s="7"/>
      <c r="G275" s="4"/>
      <c r="H275" s="6"/>
      <c r="I275" s="11"/>
      <c r="J275" s="4"/>
      <c r="K275" s="10"/>
      <c r="L275" s="7"/>
      <c r="M275" s="4"/>
      <c r="N275" s="6"/>
      <c r="O275" s="11"/>
      <c r="P275" s="4"/>
      <c r="Q275" s="10"/>
      <c r="R275" s="7">
        <f t="shared" si="24"/>
        <v>0</v>
      </c>
      <c r="S275" s="7">
        <f t="shared" si="25"/>
        <v>0</v>
      </c>
      <c r="T275" s="7">
        <f t="shared" si="26"/>
        <v>0</v>
      </c>
    </row>
    <row r="276" spans="1:20" ht="12.75">
      <c r="A276" s="4">
        <v>15</v>
      </c>
      <c r="B276" s="8" t="str">
        <f>IF(Dane!B18="","",Dane!B18)</f>
        <v>Nazwisko Imię</v>
      </c>
      <c r="C276" s="11"/>
      <c r="D276" s="4"/>
      <c r="E276" s="10"/>
      <c r="F276" s="7"/>
      <c r="G276" s="4"/>
      <c r="H276" s="6"/>
      <c r="I276" s="11"/>
      <c r="J276" s="4"/>
      <c r="K276" s="10"/>
      <c r="L276" s="7"/>
      <c r="M276" s="4"/>
      <c r="N276" s="6"/>
      <c r="O276" s="11"/>
      <c r="P276" s="4"/>
      <c r="Q276" s="10"/>
      <c r="R276" s="7">
        <f t="shared" si="24"/>
        <v>0</v>
      </c>
      <c r="S276" s="7">
        <f t="shared" si="25"/>
        <v>0</v>
      </c>
      <c r="T276" s="7">
        <f t="shared" si="26"/>
        <v>0</v>
      </c>
    </row>
    <row r="277" spans="1:20" ht="12.75">
      <c r="A277" s="4">
        <v>16</v>
      </c>
      <c r="B277" s="8" t="str">
        <f>IF(Dane!B19="","",Dane!B19)</f>
        <v>Nazwisko Imię</v>
      </c>
      <c r="C277" s="11"/>
      <c r="D277" s="4"/>
      <c r="E277" s="10"/>
      <c r="F277" s="7"/>
      <c r="G277" s="4"/>
      <c r="H277" s="6"/>
      <c r="I277" s="11"/>
      <c r="J277" s="4"/>
      <c r="K277" s="10"/>
      <c r="L277" s="7"/>
      <c r="M277" s="4"/>
      <c r="N277" s="6"/>
      <c r="O277" s="11"/>
      <c r="P277" s="4"/>
      <c r="Q277" s="10"/>
      <c r="R277" s="7">
        <f t="shared" si="24"/>
        <v>0</v>
      </c>
      <c r="S277" s="7">
        <f t="shared" si="25"/>
        <v>0</v>
      </c>
      <c r="T277" s="7">
        <f t="shared" si="26"/>
        <v>0</v>
      </c>
    </row>
    <row r="278" spans="1:20" ht="12.75">
      <c r="A278" s="4">
        <v>17</v>
      </c>
      <c r="B278" s="8" t="str">
        <f>IF(Dane!B20="","",Dane!B20)</f>
        <v>Nazwisko Imię</v>
      </c>
      <c r="C278" s="11"/>
      <c r="D278" s="4"/>
      <c r="E278" s="10"/>
      <c r="F278" s="7"/>
      <c r="G278" s="4"/>
      <c r="H278" s="6"/>
      <c r="I278" s="11"/>
      <c r="J278" s="4"/>
      <c r="K278" s="10"/>
      <c r="L278" s="7"/>
      <c r="M278" s="4"/>
      <c r="N278" s="6"/>
      <c r="O278" s="11"/>
      <c r="P278" s="4"/>
      <c r="Q278" s="10"/>
      <c r="R278" s="7">
        <f t="shared" si="24"/>
        <v>0</v>
      </c>
      <c r="S278" s="7">
        <f t="shared" si="25"/>
        <v>0</v>
      </c>
      <c r="T278" s="7">
        <f t="shared" si="26"/>
        <v>0</v>
      </c>
    </row>
    <row r="279" spans="1:20" ht="12.75">
      <c r="A279" s="4">
        <v>18</v>
      </c>
      <c r="B279" s="8" t="str">
        <f>IF(Dane!B21="","",Dane!B21)</f>
        <v>Nazwisko Imię</v>
      </c>
      <c r="C279" s="11"/>
      <c r="D279" s="4"/>
      <c r="E279" s="10"/>
      <c r="F279" s="7"/>
      <c r="G279" s="4"/>
      <c r="H279" s="6"/>
      <c r="I279" s="11"/>
      <c r="J279" s="4"/>
      <c r="K279" s="10"/>
      <c r="L279" s="7"/>
      <c r="M279" s="4"/>
      <c r="N279" s="6"/>
      <c r="O279" s="11"/>
      <c r="P279" s="4"/>
      <c r="Q279" s="10"/>
      <c r="R279" s="7">
        <f t="shared" si="24"/>
        <v>0</v>
      </c>
      <c r="S279" s="7">
        <f t="shared" si="25"/>
        <v>0</v>
      </c>
      <c r="T279" s="7">
        <f t="shared" si="26"/>
        <v>0</v>
      </c>
    </row>
    <row r="280" spans="1:20" ht="12.75">
      <c r="A280" s="4">
        <v>19</v>
      </c>
      <c r="B280" s="8" t="str">
        <f>IF(Dane!B22="","",Dane!B22)</f>
        <v>Nazwisko Imię</v>
      </c>
      <c r="C280" s="11"/>
      <c r="D280" s="4"/>
      <c r="E280" s="10"/>
      <c r="F280" s="7"/>
      <c r="G280" s="4"/>
      <c r="H280" s="6"/>
      <c r="I280" s="11"/>
      <c r="J280" s="4"/>
      <c r="K280" s="10"/>
      <c r="L280" s="7"/>
      <c r="M280" s="4"/>
      <c r="N280" s="6"/>
      <c r="O280" s="11"/>
      <c r="P280" s="4"/>
      <c r="Q280" s="10"/>
      <c r="R280" s="7">
        <f t="shared" si="24"/>
        <v>0</v>
      </c>
      <c r="S280" s="7">
        <f t="shared" si="25"/>
        <v>0</v>
      </c>
      <c r="T280" s="7">
        <f t="shared" si="26"/>
        <v>0</v>
      </c>
    </row>
    <row r="281" spans="1:20" ht="12.75">
      <c r="A281" s="4">
        <v>20</v>
      </c>
      <c r="B281" s="8" t="str">
        <f>IF(Dane!B23="","",Dane!B23)</f>
        <v>Nazwisko Imię</v>
      </c>
      <c r="C281" s="11"/>
      <c r="D281" s="4"/>
      <c r="E281" s="10"/>
      <c r="F281" s="7"/>
      <c r="G281" s="4"/>
      <c r="H281" s="6"/>
      <c r="I281" s="11"/>
      <c r="J281" s="4"/>
      <c r="K281" s="10"/>
      <c r="L281" s="7"/>
      <c r="M281" s="4"/>
      <c r="N281" s="6"/>
      <c r="O281" s="11"/>
      <c r="P281" s="4"/>
      <c r="Q281" s="10"/>
      <c r="R281" s="7">
        <f t="shared" si="24"/>
        <v>0</v>
      </c>
      <c r="S281" s="7">
        <f t="shared" si="25"/>
        <v>0</v>
      </c>
      <c r="T281" s="7">
        <f t="shared" si="26"/>
        <v>0</v>
      </c>
    </row>
    <row r="282" spans="1:20" ht="12.75">
      <c r="A282" s="4">
        <v>21</v>
      </c>
      <c r="B282" s="8" t="str">
        <f>IF(Dane!B24="","",Dane!B24)</f>
        <v>Nazwisko Imię</v>
      </c>
      <c r="C282" s="11"/>
      <c r="D282" s="4"/>
      <c r="E282" s="10"/>
      <c r="F282" s="7"/>
      <c r="G282" s="4"/>
      <c r="H282" s="6"/>
      <c r="I282" s="11"/>
      <c r="J282" s="4"/>
      <c r="K282" s="10"/>
      <c r="L282" s="7"/>
      <c r="M282" s="4"/>
      <c r="N282" s="6"/>
      <c r="O282" s="11"/>
      <c r="P282" s="4"/>
      <c r="Q282" s="10"/>
      <c r="R282" s="7">
        <f t="shared" si="24"/>
        <v>0</v>
      </c>
      <c r="S282" s="7">
        <f t="shared" si="25"/>
        <v>0</v>
      </c>
      <c r="T282" s="7">
        <f t="shared" si="26"/>
        <v>0</v>
      </c>
    </row>
    <row r="283" spans="1:20" ht="12.75">
      <c r="A283" s="4">
        <v>22</v>
      </c>
      <c r="B283" s="8" t="str">
        <f>IF(Dane!B25="","",Dane!B25)</f>
        <v>Nazwisko Imię</v>
      </c>
      <c r="C283" s="11"/>
      <c r="D283" s="4"/>
      <c r="E283" s="10"/>
      <c r="F283" s="7"/>
      <c r="G283" s="4"/>
      <c r="H283" s="6"/>
      <c r="I283" s="11"/>
      <c r="J283" s="4"/>
      <c r="K283" s="10"/>
      <c r="L283" s="7"/>
      <c r="M283" s="4"/>
      <c r="N283" s="6"/>
      <c r="O283" s="11"/>
      <c r="P283" s="4"/>
      <c r="Q283" s="10"/>
      <c r="R283" s="7">
        <f t="shared" si="24"/>
        <v>0</v>
      </c>
      <c r="S283" s="7">
        <f t="shared" si="25"/>
        <v>0</v>
      </c>
      <c r="T283" s="7">
        <f t="shared" si="26"/>
        <v>0</v>
      </c>
    </row>
    <row r="284" spans="1:20" ht="12.75">
      <c r="A284" s="4">
        <v>23</v>
      </c>
      <c r="B284" s="8" t="str">
        <f>IF(Dane!B26="","",Dane!B26)</f>
        <v>Nazwisko Imię</v>
      </c>
      <c r="C284" s="11"/>
      <c r="D284" s="4"/>
      <c r="E284" s="10"/>
      <c r="F284" s="7"/>
      <c r="G284" s="4"/>
      <c r="H284" s="6"/>
      <c r="I284" s="11"/>
      <c r="J284" s="4"/>
      <c r="K284" s="10"/>
      <c r="L284" s="7"/>
      <c r="M284" s="4"/>
      <c r="N284" s="6"/>
      <c r="O284" s="11"/>
      <c r="P284" s="4"/>
      <c r="Q284" s="10"/>
      <c r="R284" s="7">
        <f t="shared" si="24"/>
        <v>0</v>
      </c>
      <c r="S284" s="7">
        <f t="shared" si="25"/>
        <v>0</v>
      </c>
      <c r="T284" s="7">
        <f t="shared" si="26"/>
        <v>0</v>
      </c>
    </row>
    <row r="285" spans="1:20" ht="12.75">
      <c r="A285" s="4">
        <v>24</v>
      </c>
      <c r="B285" s="8" t="str">
        <f>IF(Dane!B27="","",Dane!B27)</f>
        <v>Nazwisko Imię</v>
      </c>
      <c r="C285" s="11"/>
      <c r="D285" s="4"/>
      <c r="E285" s="10"/>
      <c r="F285" s="7"/>
      <c r="G285" s="4"/>
      <c r="H285" s="6"/>
      <c r="I285" s="11"/>
      <c r="J285" s="4"/>
      <c r="K285" s="10"/>
      <c r="L285" s="7"/>
      <c r="M285" s="4"/>
      <c r="N285" s="6"/>
      <c r="O285" s="11"/>
      <c r="P285" s="4"/>
      <c r="Q285" s="10"/>
      <c r="R285" s="7">
        <f t="shared" si="24"/>
        <v>0</v>
      </c>
      <c r="S285" s="7">
        <f t="shared" si="25"/>
        <v>0</v>
      </c>
      <c r="T285" s="7">
        <f t="shared" si="26"/>
        <v>0</v>
      </c>
    </row>
    <row r="286" spans="1:20" ht="12.75">
      <c r="A286" s="4">
        <v>25</v>
      </c>
      <c r="B286" s="8">
        <f>IF(Dane!B28="","",Dane!B28)</f>
      </c>
      <c r="C286" s="11"/>
      <c r="D286" s="4"/>
      <c r="E286" s="10"/>
      <c r="F286" s="7"/>
      <c r="G286" s="4"/>
      <c r="H286" s="6"/>
      <c r="I286" s="11"/>
      <c r="J286" s="4"/>
      <c r="K286" s="10"/>
      <c r="L286" s="7"/>
      <c r="M286" s="4"/>
      <c r="N286" s="6"/>
      <c r="O286" s="11"/>
      <c r="P286" s="4"/>
      <c r="Q286" s="10"/>
      <c r="R286" s="7">
        <f t="shared" si="24"/>
        <v>0</v>
      </c>
      <c r="S286" s="7">
        <f t="shared" si="25"/>
        <v>0</v>
      </c>
      <c r="T286" s="7">
        <f t="shared" si="26"/>
        <v>0</v>
      </c>
    </row>
    <row r="287" spans="1:20" ht="12.75">
      <c r="A287" s="4">
        <v>26</v>
      </c>
      <c r="B287" s="8">
        <f>IF(Dane!B29="","",Dane!B29)</f>
      </c>
      <c r="C287" s="11"/>
      <c r="D287" s="4"/>
      <c r="E287" s="10"/>
      <c r="F287" s="7"/>
      <c r="G287" s="4"/>
      <c r="H287" s="6"/>
      <c r="I287" s="11"/>
      <c r="J287" s="4"/>
      <c r="K287" s="10"/>
      <c r="L287" s="7"/>
      <c r="M287" s="4"/>
      <c r="N287" s="6"/>
      <c r="O287" s="11"/>
      <c r="P287" s="4"/>
      <c r="Q287" s="10"/>
      <c r="R287" s="7">
        <f t="shared" si="24"/>
        <v>0</v>
      </c>
      <c r="S287" s="7">
        <f t="shared" si="25"/>
        <v>0</v>
      </c>
      <c r="T287" s="7">
        <f t="shared" si="26"/>
        <v>0</v>
      </c>
    </row>
    <row r="288" spans="1:20" ht="12.75">
      <c r="A288" s="4">
        <v>27</v>
      </c>
      <c r="B288" s="8">
        <f>IF(Dane!B30="","",Dane!B30)</f>
      </c>
      <c r="C288" s="11"/>
      <c r="D288" s="4"/>
      <c r="E288" s="10"/>
      <c r="F288" s="7"/>
      <c r="G288" s="4"/>
      <c r="H288" s="6"/>
      <c r="I288" s="11"/>
      <c r="J288" s="4"/>
      <c r="K288" s="10"/>
      <c r="L288" s="7"/>
      <c r="M288" s="4"/>
      <c r="N288" s="6"/>
      <c r="O288" s="11"/>
      <c r="P288" s="4"/>
      <c r="Q288" s="10"/>
      <c r="R288" s="7">
        <f t="shared" si="24"/>
        <v>0</v>
      </c>
      <c r="S288" s="7">
        <f t="shared" si="25"/>
        <v>0</v>
      </c>
      <c r="T288" s="7">
        <f t="shared" si="26"/>
        <v>0</v>
      </c>
    </row>
    <row r="289" spans="1:20" ht="12.75">
      <c r="A289" s="4">
        <v>28</v>
      </c>
      <c r="B289" s="8">
        <f>IF(Dane!B31="","",Dane!B31)</f>
      </c>
      <c r="C289" s="11"/>
      <c r="D289" s="4"/>
      <c r="E289" s="10"/>
      <c r="F289" s="7"/>
      <c r="G289" s="4"/>
      <c r="H289" s="6"/>
      <c r="I289" s="11"/>
      <c r="J289" s="4"/>
      <c r="K289" s="10"/>
      <c r="L289" s="7"/>
      <c r="M289" s="4"/>
      <c r="N289" s="6"/>
      <c r="O289" s="11"/>
      <c r="P289" s="4"/>
      <c r="Q289" s="10"/>
      <c r="R289" s="7">
        <f t="shared" si="24"/>
        <v>0</v>
      </c>
      <c r="S289" s="7">
        <f t="shared" si="25"/>
        <v>0</v>
      </c>
      <c r="T289" s="7">
        <f t="shared" si="26"/>
        <v>0</v>
      </c>
    </row>
    <row r="290" spans="1:20" ht="12.75">
      <c r="A290" s="4">
        <v>29</v>
      </c>
      <c r="B290" s="8">
        <f>IF(Dane!B32="","",Dane!B32)</f>
      </c>
      <c r="C290" s="11"/>
      <c r="D290" s="4"/>
      <c r="E290" s="10"/>
      <c r="F290" s="7"/>
      <c r="G290" s="4"/>
      <c r="H290" s="6"/>
      <c r="I290" s="11"/>
      <c r="J290" s="4"/>
      <c r="K290" s="10"/>
      <c r="L290" s="7"/>
      <c r="M290" s="4"/>
      <c r="N290" s="6"/>
      <c r="O290" s="11"/>
      <c r="P290" s="4"/>
      <c r="Q290" s="10"/>
      <c r="R290" s="7">
        <f t="shared" si="24"/>
        <v>0</v>
      </c>
      <c r="S290" s="7">
        <f t="shared" si="25"/>
        <v>0</v>
      </c>
      <c r="T290" s="7">
        <f t="shared" si="26"/>
        <v>0</v>
      </c>
    </row>
    <row r="291" spans="1:20" ht="12.75">
      <c r="A291" s="4">
        <v>30</v>
      </c>
      <c r="B291" s="8">
        <f>IF(Dane!B33="","",Dane!B33)</f>
      </c>
      <c r="C291" s="11"/>
      <c r="D291" s="4"/>
      <c r="E291" s="10"/>
      <c r="F291" s="7"/>
      <c r="G291" s="4"/>
      <c r="H291" s="6"/>
      <c r="I291" s="11"/>
      <c r="J291" s="4"/>
      <c r="K291" s="10"/>
      <c r="L291" s="7"/>
      <c r="M291" s="4"/>
      <c r="N291" s="6"/>
      <c r="O291" s="11"/>
      <c r="P291" s="4"/>
      <c r="Q291" s="10"/>
      <c r="R291" s="7">
        <f t="shared" si="24"/>
        <v>0</v>
      </c>
      <c r="S291" s="7">
        <f t="shared" si="25"/>
        <v>0</v>
      </c>
      <c r="T291" s="7">
        <f t="shared" si="26"/>
        <v>0</v>
      </c>
    </row>
    <row r="292" spans="1:20" ht="12.75">
      <c r="A292" s="4">
        <v>31</v>
      </c>
      <c r="B292" s="8">
        <f>IF(Dane!B34="","",Dane!B34)</f>
      </c>
      <c r="C292" s="11"/>
      <c r="D292" s="4"/>
      <c r="E292" s="10"/>
      <c r="F292" s="7"/>
      <c r="G292" s="4"/>
      <c r="H292" s="6"/>
      <c r="I292" s="11"/>
      <c r="J292" s="4"/>
      <c r="K292" s="10"/>
      <c r="L292" s="7"/>
      <c r="M292" s="4"/>
      <c r="N292" s="6"/>
      <c r="O292" s="11"/>
      <c r="P292" s="4"/>
      <c r="Q292" s="10"/>
      <c r="R292" s="7">
        <f t="shared" si="24"/>
        <v>0</v>
      </c>
      <c r="S292" s="7">
        <f t="shared" si="25"/>
        <v>0</v>
      </c>
      <c r="T292" s="7">
        <f t="shared" si="26"/>
        <v>0</v>
      </c>
    </row>
    <row r="293" spans="1:20" ht="12.75">
      <c r="A293" s="4">
        <v>32</v>
      </c>
      <c r="B293" s="8">
        <f>IF(Dane!B35="","",Dane!B35)</f>
      </c>
      <c r="C293" s="11"/>
      <c r="D293" s="4"/>
      <c r="E293" s="10"/>
      <c r="F293" s="7"/>
      <c r="G293" s="4"/>
      <c r="H293" s="6"/>
      <c r="I293" s="11"/>
      <c r="J293" s="4"/>
      <c r="K293" s="10"/>
      <c r="L293" s="7"/>
      <c r="M293" s="4"/>
      <c r="N293" s="6"/>
      <c r="O293" s="11"/>
      <c r="P293" s="4"/>
      <c r="Q293" s="10"/>
      <c r="R293" s="7">
        <f t="shared" si="24"/>
        <v>0</v>
      </c>
      <c r="S293" s="7">
        <f t="shared" si="25"/>
        <v>0</v>
      </c>
      <c r="T293" s="7">
        <f t="shared" si="26"/>
        <v>0</v>
      </c>
    </row>
    <row r="294" spans="1:20" ht="12.75">
      <c r="A294" s="4">
        <v>33</v>
      </c>
      <c r="B294" s="8">
        <f>IF(Dane!B36="","",Dane!B36)</f>
      </c>
      <c r="C294" s="11"/>
      <c r="D294" s="4"/>
      <c r="E294" s="10"/>
      <c r="F294" s="7"/>
      <c r="G294" s="4"/>
      <c r="H294" s="6"/>
      <c r="I294" s="11"/>
      <c r="J294" s="4"/>
      <c r="K294" s="10"/>
      <c r="L294" s="7"/>
      <c r="M294" s="4"/>
      <c r="N294" s="6"/>
      <c r="O294" s="11"/>
      <c r="P294" s="4"/>
      <c r="Q294" s="10"/>
      <c r="R294" s="7">
        <f t="shared" si="24"/>
        <v>0</v>
      </c>
      <c r="S294" s="7">
        <f t="shared" si="25"/>
        <v>0</v>
      </c>
      <c r="T294" s="7">
        <f t="shared" si="26"/>
        <v>0</v>
      </c>
    </row>
    <row r="295" spans="1:20" ht="12.75">
      <c r="A295" s="4">
        <v>34</v>
      </c>
      <c r="B295" s="8">
        <f>IF(Dane!B37="","",Dane!B37)</f>
      </c>
      <c r="C295" s="11"/>
      <c r="D295" s="4"/>
      <c r="E295" s="10"/>
      <c r="F295" s="7"/>
      <c r="G295" s="4"/>
      <c r="H295" s="6"/>
      <c r="I295" s="11"/>
      <c r="J295" s="4"/>
      <c r="K295" s="10"/>
      <c r="L295" s="7"/>
      <c r="M295" s="4"/>
      <c r="N295" s="6"/>
      <c r="O295" s="11"/>
      <c r="P295" s="4"/>
      <c r="Q295" s="10"/>
      <c r="R295" s="7">
        <f t="shared" si="24"/>
        <v>0</v>
      </c>
      <c r="S295" s="7">
        <f t="shared" si="25"/>
        <v>0</v>
      </c>
      <c r="T295" s="7">
        <f t="shared" si="26"/>
        <v>0</v>
      </c>
    </row>
    <row r="296" spans="1:20" ht="12.75">
      <c r="A296" s="4">
        <v>35</v>
      </c>
      <c r="B296" s="8">
        <f>IF(Dane!B38="","",Dane!B38)</f>
      </c>
      <c r="C296" s="11"/>
      <c r="D296" s="4"/>
      <c r="E296" s="10"/>
      <c r="F296" s="7"/>
      <c r="G296" s="4"/>
      <c r="H296" s="6"/>
      <c r="I296" s="11"/>
      <c r="J296" s="4"/>
      <c r="K296" s="10"/>
      <c r="L296" s="7"/>
      <c r="M296" s="4"/>
      <c r="N296" s="6"/>
      <c r="O296" s="11"/>
      <c r="P296" s="4"/>
      <c r="Q296" s="10"/>
      <c r="R296" s="7">
        <f t="shared" si="24"/>
        <v>0</v>
      </c>
      <c r="S296" s="7">
        <f t="shared" si="25"/>
        <v>0</v>
      </c>
      <c r="T296" s="7">
        <f t="shared" si="26"/>
        <v>0</v>
      </c>
    </row>
    <row r="297" spans="1:20" ht="12.75">
      <c r="A297" s="4">
        <v>36</v>
      </c>
      <c r="B297" s="8">
        <f>IF(Dane!B39="","",Dane!B39)</f>
      </c>
      <c r="C297" s="11"/>
      <c r="D297" s="4"/>
      <c r="E297" s="10"/>
      <c r="F297" s="7"/>
      <c r="G297" s="4"/>
      <c r="H297" s="6"/>
      <c r="I297" s="11"/>
      <c r="J297" s="4"/>
      <c r="K297" s="10"/>
      <c r="L297" s="7"/>
      <c r="M297" s="4"/>
      <c r="N297" s="6"/>
      <c r="O297" s="11"/>
      <c r="P297" s="4"/>
      <c r="Q297" s="10"/>
      <c r="R297" s="7">
        <f t="shared" si="24"/>
        <v>0</v>
      </c>
      <c r="S297" s="7">
        <f t="shared" si="25"/>
        <v>0</v>
      </c>
      <c r="T297" s="7">
        <f t="shared" si="26"/>
        <v>0</v>
      </c>
    </row>
    <row r="298" spans="1:20" ht="12.75">
      <c r="A298" s="4">
        <v>37</v>
      </c>
      <c r="B298" s="8">
        <f>IF(Dane!B40="","",Dane!B40)</f>
      </c>
      <c r="C298" s="11"/>
      <c r="D298" s="4"/>
      <c r="E298" s="10"/>
      <c r="F298" s="7"/>
      <c r="G298" s="4"/>
      <c r="H298" s="6"/>
      <c r="I298" s="11"/>
      <c r="J298" s="4"/>
      <c r="K298" s="10"/>
      <c r="L298" s="7"/>
      <c r="M298" s="4"/>
      <c r="N298" s="6"/>
      <c r="O298" s="11"/>
      <c r="P298" s="4"/>
      <c r="Q298" s="10"/>
      <c r="R298" s="7">
        <f t="shared" si="24"/>
        <v>0</v>
      </c>
      <c r="S298" s="7">
        <f t="shared" si="25"/>
        <v>0</v>
      </c>
      <c r="T298" s="7">
        <f t="shared" si="26"/>
        <v>0</v>
      </c>
    </row>
    <row r="299" spans="1:20" ht="12.75">
      <c r="A299" s="4">
        <v>38</v>
      </c>
      <c r="B299" s="8">
        <f>IF(Dane!B41="","",Dane!B41)</f>
      </c>
      <c r="C299" s="11"/>
      <c r="D299" s="4"/>
      <c r="E299" s="10"/>
      <c r="F299" s="7"/>
      <c r="G299" s="4"/>
      <c r="H299" s="6"/>
      <c r="I299" s="11"/>
      <c r="J299" s="4"/>
      <c r="K299" s="10"/>
      <c r="L299" s="7"/>
      <c r="M299" s="4"/>
      <c r="N299" s="6"/>
      <c r="O299" s="11"/>
      <c r="P299" s="4"/>
      <c r="Q299" s="10"/>
      <c r="R299" s="7">
        <f t="shared" si="24"/>
        <v>0</v>
      </c>
      <c r="S299" s="7">
        <f t="shared" si="25"/>
        <v>0</v>
      </c>
      <c r="T299" s="7">
        <f t="shared" si="26"/>
        <v>0</v>
      </c>
    </row>
    <row r="300" spans="1:20" ht="12.75">
      <c r="A300" s="5"/>
      <c r="B300" s="6" t="s">
        <v>10</v>
      </c>
      <c r="C300" s="11">
        <f aca="true" t="shared" si="27" ref="C300:Q300">SUM(C262:C298)</f>
        <v>0</v>
      </c>
      <c r="D300" s="4">
        <f t="shared" si="27"/>
        <v>0</v>
      </c>
      <c r="E300" s="10">
        <f t="shared" si="27"/>
        <v>0</v>
      </c>
      <c r="F300" s="7">
        <f t="shared" si="27"/>
        <v>0</v>
      </c>
      <c r="G300" s="4">
        <f t="shared" si="27"/>
        <v>0</v>
      </c>
      <c r="H300" s="6">
        <f t="shared" si="27"/>
        <v>0</v>
      </c>
      <c r="I300" s="11">
        <f t="shared" si="27"/>
        <v>0</v>
      </c>
      <c r="J300" s="4">
        <f t="shared" si="27"/>
        <v>0</v>
      </c>
      <c r="K300" s="10">
        <f t="shared" si="27"/>
        <v>0</v>
      </c>
      <c r="L300" s="11">
        <f t="shared" si="27"/>
        <v>0</v>
      </c>
      <c r="M300" s="4">
        <f t="shared" si="27"/>
        <v>0</v>
      </c>
      <c r="N300" s="6">
        <f t="shared" si="27"/>
        <v>0</v>
      </c>
      <c r="O300" s="11">
        <f t="shared" si="27"/>
        <v>0</v>
      </c>
      <c r="P300" s="4">
        <f t="shared" si="27"/>
        <v>0</v>
      </c>
      <c r="Q300" s="10">
        <f t="shared" si="27"/>
        <v>0</v>
      </c>
      <c r="R300" s="7">
        <f t="shared" si="24"/>
        <v>0</v>
      </c>
      <c r="S300" s="4">
        <f t="shared" si="25"/>
        <v>0</v>
      </c>
      <c r="T300" s="4">
        <f t="shared" si="26"/>
        <v>0</v>
      </c>
    </row>
    <row r="301" ht="12.75"/>
    <row r="302" spans="2:20" ht="36">
      <c r="B302" s="191" t="s">
        <v>152</v>
      </c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>
        <f>SUM(C302:Q302)</f>
        <v>0</v>
      </c>
      <c r="S302" s="218"/>
      <c r="T302" s="218"/>
    </row>
    <row r="303" spans="1:20" ht="12.75">
      <c r="A303" s="216" t="s">
        <v>0</v>
      </c>
      <c r="B303" s="217" t="s">
        <v>1</v>
      </c>
      <c r="C303" s="211">
        <v>1</v>
      </c>
      <c r="D303" s="212"/>
      <c r="E303" s="213"/>
      <c r="F303" s="214">
        <v>2</v>
      </c>
      <c r="G303" s="212"/>
      <c r="H303" s="215"/>
      <c r="I303" s="211">
        <v>3</v>
      </c>
      <c r="J303" s="212"/>
      <c r="K303" s="213"/>
      <c r="L303" s="214">
        <v>4</v>
      </c>
      <c r="M303" s="212"/>
      <c r="N303" s="215"/>
      <c r="O303" s="211">
        <v>5</v>
      </c>
      <c r="P303" s="212"/>
      <c r="Q303" s="215"/>
      <c r="R303" s="212" t="s">
        <v>24</v>
      </c>
      <c r="S303" s="212"/>
      <c r="T303" s="212"/>
    </row>
    <row r="304" spans="1:20" ht="12.75">
      <c r="A304" s="216"/>
      <c r="B304" s="217"/>
      <c r="C304" s="11" t="s">
        <v>7</v>
      </c>
      <c r="D304" s="4" t="s">
        <v>8</v>
      </c>
      <c r="E304" s="10" t="s">
        <v>9</v>
      </c>
      <c r="F304" s="7" t="s">
        <v>7</v>
      </c>
      <c r="G304" s="4" t="s">
        <v>8</v>
      </c>
      <c r="H304" s="6" t="s">
        <v>9</v>
      </c>
      <c r="I304" s="11" t="s">
        <v>7</v>
      </c>
      <c r="J304" s="4" t="s">
        <v>8</v>
      </c>
      <c r="K304" s="10" t="s">
        <v>9</v>
      </c>
      <c r="L304" s="7" t="s">
        <v>7</v>
      </c>
      <c r="M304" s="4" t="s">
        <v>8</v>
      </c>
      <c r="N304" s="6" t="s">
        <v>9</v>
      </c>
      <c r="O304" s="11" t="s">
        <v>7</v>
      </c>
      <c r="P304" s="4" t="s">
        <v>8</v>
      </c>
      <c r="Q304" s="10" t="s">
        <v>9</v>
      </c>
      <c r="R304" s="7" t="s">
        <v>7</v>
      </c>
      <c r="S304" s="4" t="s">
        <v>8</v>
      </c>
      <c r="T304" s="4" t="s">
        <v>9</v>
      </c>
    </row>
    <row r="305" spans="1:20" ht="12.75">
      <c r="A305" s="4">
        <v>1</v>
      </c>
      <c r="B305" s="8" t="str">
        <f>IF(Dane!B4="","",Dane!B4)</f>
        <v>Nazwisko Imię</v>
      </c>
      <c r="C305" s="11"/>
      <c r="D305" s="4"/>
      <c r="E305" s="10"/>
      <c r="F305" s="7"/>
      <c r="G305" s="4"/>
      <c r="H305" s="6"/>
      <c r="I305" s="11"/>
      <c r="J305" s="4"/>
      <c r="K305" s="10"/>
      <c r="L305" s="7"/>
      <c r="M305" s="4"/>
      <c r="N305" s="6"/>
      <c r="O305" s="11"/>
      <c r="P305" s="4"/>
      <c r="Q305" s="10"/>
      <c r="R305" s="7">
        <f aca="true" t="shared" si="28" ref="R305:R343">C305+F305+I305+L305+O305</f>
        <v>0</v>
      </c>
      <c r="S305" s="7">
        <f aca="true" t="shared" si="29" ref="S305:S343">D305+G305+J305+M305+P305</f>
        <v>0</v>
      </c>
      <c r="T305" s="7">
        <f aca="true" t="shared" si="30" ref="T305:T343">E305+H305+K305+N305+Q305</f>
        <v>0</v>
      </c>
    </row>
    <row r="306" spans="1:20" ht="12.75">
      <c r="A306" s="4">
        <v>2</v>
      </c>
      <c r="B306" s="8" t="str">
        <f>IF(Dane!B5="","",Dane!B5)</f>
        <v>Nazwisko Imię</v>
      </c>
      <c r="C306" s="11"/>
      <c r="D306" s="4"/>
      <c r="E306" s="10"/>
      <c r="F306" s="7"/>
      <c r="G306" s="4"/>
      <c r="H306" s="6"/>
      <c r="I306" s="11"/>
      <c r="J306" s="4"/>
      <c r="K306" s="10"/>
      <c r="L306" s="7"/>
      <c r="M306" s="4"/>
      <c r="N306" s="6"/>
      <c r="O306" s="11"/>
      <c r="P306" s="4"/>
      <c r="Q306" s="10"/>
      <c r="R306" s="7">
        <f t="shared" si="28"/>
        <v>0</v>
      </c>
      <c r="S306" s="7">
        <f t="shared" si="29"/>
        <v>0</v>
      </c>
      <c r="T306" s="7">
        <f t="shared" si="30"/>
        <v>0</v>
      </c>
    </row>
    <row r="307" spans="1:20" ht="12.75">
      <c r="A307" s="4">
        <v>3</v>
      </c>
      <c r="B307" s="8" t="str">
        <f>IF(Dane!B6="","",Dane!B6)</f>
        <v>Nazwisko Imię</v>
      </c>
      <c r="C307" s="11"/>
      <c r="D307" s="4"/>
      <c r="E307" s="10"/>
      <c r="F307" s="7"/>
      <c r="G307" s="4"/>
      <c r="H307" s="6"/>
      <c r="I307" s="11"/>
      <c r="J307" s="4"/>
      <c r="K307" s="10"/>
      <c r="L307" s="7"/>
      <c r="M307" s="4"/>
      <c r="N307" s="6"/>
      <c r="O307" s="11"/>
      <c r="P307" s="4"/>
      <c r="Q307" s="10"/>
      <c r="R307" s="7">
        <f t="shared" si="28"/>
        <v>0</v>
      </c>
      <c r="S307" s="7">
        <f t="shared" si="29"/>
        <v>0</v>
      </c>
      <c r="T307" s="7">
        <f t="shared" si="30"/>
        <v>0</v>
      </c>
    </row>
    <row r="308" spans="1:20" ht="12.75">
      <c r="A308" s="4">
        <v>4</v>
      </c>
      <c r="B308" s="8" t="str">
        <f>IF(Dane!B7="","",Dane!B7)</f>
        <v>Nazwisko Imię</v>
      </c>
      <c r="C308" s="11"/>
      <c r="D308" s="4"/>
      <c r="E308" s="10"/>
      <c r="F308" s="7"/>
      <c r="G308" s="4"/>
      <c r="H308" s="6"/>
      <c r="I308" s="11"/>
      <c r="J308" s="4"/>
      <c r="K308" s="10"/>
      <c r="L308" s="7"/>
      <c r="M308" s="4"/>
      <c r="N308" s="6"/>
      <c r="O308" s="11"/>
      <c r="P308" s="4"/>
      <c r="Q308" s="10"/>
      <c r="R308" s="7">
        <f t="shared" si="28"/>
        <v>0</v>
      </c>
      <c r="S308" s="7">
        <f t="shared" si="29"/>
        <v>0</v>
      </c>
      <c r="T308" s="7">
        <f t="shared" si="30"/>
        <v>0</v>
      </c>
    </row>
    <row r="309" spans="1:20" ht="12.75">
      <c r="A309" s="4">
        <v>5</v>
      </c>
      <c r="B309" s="8" t="str">
        <f>IF(Dane!B8="","",Dane!B8)</f>
        <v>Nazwisko Imię</v>
      </c>
      <c r="C309" s="11"/>
      <c r="D309" s="4"/>
      <c r="E309" s="10"/>
      <c r="F309" s="7"/>
      <c r="G309" s="4"/>
      <c r="H309" s="6"/>
      <c r="I309" s="11"/>
      <c r="J309" s="4"/>
      <c r="K309" s="10"/>
      <c r="L309" s="7"/>
      <c r="M309" s="4"/>
      <c r="N309" s="6"/>
      <c r="O309" s="11"/>
      <c r="P309" s="4"/>
      <c r="Q309" s="10"/>
      <c r="R309" s="7">
        <f t="shared" si="28"/>
        <v>0</v>
      </c>
      <c r="S309" s="7">
        <f t="shared" si="29"/>
        <v>0</v>
      </c>
      <c r="T309" s="7">
        <f t="shared" si="30"/>
        <v>0</v>
      </c>
    </row>
    <row r="310" spans="1:20" ht="12.75">
      <c r="A310" s="4">
        <v>6</v>
      </c>
      <c r="B310" s="8" t="str">
        <f>IF(Dane!B9="","",Dane!B9)</f>
        <v>Nazwisko Imię</v>
      </c>
      <c r="C310" s="11"/>
      <c r="D310" s="4"/>
      <c r="E310" s="10"/>
      <c r="F310" s="7"/>
      <c r="G310" s="4"/>
      <c r="H310" s="6"/>
      <c r="I310" s="11"/>
      <c r="J310" s="4"/>
      <c r="K310" s="10"/>
      <c r="L310" s="7"/>
      <c r="M310" s="4"/>
      <c r="N310" s="6"/>
      <c r="O310" s="11"/>
      <c r="P310" s="4"/>
      <c r="Q310" s="10"/>
      <c r="R310" s="7">
        <f t="shared" si="28"/>
        <v>0</v>
      </c>
      <c r="S310" s="7">
        <f t="shared" si="29"/>
        <v>0</v>
      </c>
      <c r="T310" s="7">
        <f t="shared" si="30"/>
        <v>0</v>
      </c>
    </row>
    <row r="311" spans="1:20" ht="12.75">
      <c r="A311" s="4">
        <v>7</v>
      </c>
      <c r="B311" s="8" t="str">
        <f>IF(Dane!B10="","",Dane!B10)</f>
        <v>Nazwisko Imię</v>
      </c>
      <c r="C311" s="11"/>
      <c r="D311" s="4"/>
      <c r="E311" s="10"/>
      <c r="F311" s="7"/>
      <c r="G311" s="4"/>
      <c r="H311" s="6"/>
      <c r="I311" s="11"/>
      <c r="J311" s="4"/>
      <c r="K311" s="10"/>
      <c r="L311" s="7"/>
      <c r="M311" s="4"/>
      <c r="N311" s="6"/>
      <c r="O311" s="11"/>
      <c r="P311" s="4"/>
      <c r="Q311" s="10"/>
      <c r="R311" s="7">
        <f t="shared" si="28"/>
        <v>0</v>
      </c>
      <c r="S311" s="7">
        <f t="shared" si="29"/>
        <v>0</v>
      </c>
      <c r="T311" s="7">
        <f t="shared" si="30"/>
        <v>0</v>
      </c>
    </row>
    <row r="312" spans="1:20" ht="12.75">
      <c r="A312" s="4">
        <v>8</v>
      </c>
      <c r="B312" s="8" t="str">
        <f>IF(Dane!B11="","",Dane!B11)</f>
        <v>Nazwisko Imię</v>
      </c>
      <c r="C312" s="11"/>
      <c r="D312" s="4"/>
      <c r="E312" s="10"/>
      <c r="F312" s="7"/>
      <c r="G312" s="4"/>
      <c r="H312" s="6"/>
      <c r="I312" s="11"/>
      <c r="J312" s="4"/>
      <c r="K312" s="10"/>
      <c r="L312" s="7"/>
      <c r="M312" s="4"/>
      <c r="N312" s="6"/>
      <c r="O312" s="11"/>
      <c r="P312" s="4"/>
      <c r="Q312" s="10"/>
      <c r="R312" s="7">
        <f t="shared" si="28"/>
        <v>0</v>
      </c>
      <c r="S312" s="7">
        <f t="shared" si="29"/>
        <v>0</v>
      </c>
      <c r="T312" s="7">
        <f t="shared" si="30"/>
        <v>0</v>
      </c>
    </row>
    <row r="313" spans="1:20" ht="12.75">
      <c r="A313" s="4">
        <v>9</v>
      </c>
      <c r="B313" s="8" t="str">
        <f>IF(Dane!B12="","",Dane!B12)</f>
        <v>Nazwisko Imię</v>
      </c>
      <c r="C313" s="11"/>
      <c r="D313" s="4"/>
      <c r="E313" s="10"/>
      <c r="F313" s="7"/>
      <c r="G313" s="4"/>
      <c r="H313" s="6"/>
      <c r="I313" s="11"/>
      <c r="J313" s="4"/>
      <c r="K313" s="10"/>
      <c r="L313" s="7"/>
      <c r="M313" s="4"/>
      <c r="N313" s="6"/>
      <c r="O313" s="11"/>
      <c r="P313" s="4"/>
      <c r="Q313" s="10"/>
      <c r="R313" s="7">
        <f t="shared" si="28"/>
        <v>0</v>
      </c>
      <c r="S313" s="7">
        <f t="shared" si="29"/>
        <v>0</v>
      </c>
      <c r="T313" s="7">
        <f t="shared" si="30"/>
        <v>0</v>
      </c>
    </row>
    <row r="314" spans="1:20" ht="12.75">
      <c r="A314" s="4">
        <v>10</v>
      </c>
      <c r="B314" s="8" t="str">
        <f>IF(Dane!B13="","",Dane!B13)</f>
        <v>Nazwisko Imię</v>
      </c>
      <c r="C314" s="11"/>
      <c r="D314" s="4"/>
      <c r="E314" s="10"/>
      <c r="F314" s="7"/>
      <c r="G314" s="4"/>
      <c r="H314" s="6"/>
      <c r="I314" s="11"/>
      <c r="J314" s="4"/>
      <c r="K314" s="10"/>
      <c r="L314" s="7"/>
      <c r="M314" s="4"/>
      <c r="N314" s="6"/>
      <c r="O314" s="11"/>
      <c r="P314" s="4"/>
      <c r="Q314" s="10"/>
      <c r="R314" s="7">
        <f t="shared" si="28"/>
        <v>0</v>
      </c>
      <c r="S314" s="7">
        <f t="shared" si="29"/>
        <v>0</v>
      </c>
      <c r="T314" s="7">
        <f t="shared" si="30"/>
        <v>0</v>
      </c>
    </row>
    <row r="315" spans="1:20" ht="12.75">
      <c r="A315" s="4">
        <v>11</v>
      </c>
      <c r="B315" s="8" t="str">
        <f>IF(Dane!B14="","",Dane!B14)</f>
        <v>Nazwisko Imię</v>
      </c>
      <c r="C315" s="11"/>
      <c r="D315" s="4"/>
      <c r="E315" s="10"/>
      <c r="F315" s="7"/>
      <c r="G315" s="4"/>
      <c r="H315" s="6"/>
      <c r="I315" s="11"/>
      <c r="J315" s="4"/>
      <c r="K315" s="10"/>
      <c r="L315" s="7"/>
      <c r="M315" s="4"/>
      <c r="N315" s="6"/>
      <c r="O315" s="11"/>
      <c r="P315" s="4"/>
      <c r="Q315" s="10"/>
      <c r="R315" s="7">
        <f t="shared" si="28"/>
        <v>0</v>
      </c>
      <c r="S315" s="7">
        <f t="shared" si="29"/>
        <v>0</v>
      </c>
      <c r="T315" s="7">
        <f t="shared" si="30"/>
        <v>0</v>
      </c>
    </row>
    <row r="316" spans="1:20" ht="12.75">
      <c r="A316" s="4">
        <v>12</v>
      </c>
      <c r="B316" s="8" t="str">
        <f>IF(Dane!B15="","",Dane!B15)</f>
        <v>Nazwisko Imię</v>
      </c>
      <c r="C316" s="11"/>
      <c r="D316" s="4"/>
      <c r="E316" s="10"/>
      <c r="F316" s="7"/>
      <c r="G316" s="4"/>
      <c r="H316" s="6"/>
      <c r="I316" s="11"/>
      <c r="J316" s="4"/>
      <c r="K316" s="10"/>
      <c r="L316" s="7"/>
      <c r="M316" s="4"/>
      <c r="N316" s="6"/>
      <c r="O316" s="11"/>
      <c r="P316" s="4"/>
      <c r="Q316" s="10"/>
      <c r="R316" s="7">
        <f t="shared" si="28"/>
        <v>0</v>
      </c>
      <c r="S316" s="7">
        <f t="shared" si="29"/>
        <v>0</v>
      </c>
      <c r="T316" s="7">
        <f t="shared" si="30"/>
        <v>0</v>
      </c>
    </row>
    <row r="317" spans="1:20" ht="12.75">
      <c r="A317" s="4">
        <v>13</v>
      </c>
      <c r="B317" s="8" t="str">
        <f>IF(Dane!B16="","",Dane!B16)</f>
        <v>Nazwisko Imię</v>
      </c>
      <c r="C317" s="11"/>
      <c r="D317" s="4"/>
      <c r="E317" s="10"/>
      <c r="F317" s="7"/>
      <c r="G317" s="4"/>
      <c r="H317" s="6"/>
      <c r="I317" s="11"/>
      <c r="J317" s="4"/>
      <c r="K317" s="10"/>
      <c r="L317" s="7"/>
      <c r="M317" s="4"/>
      <c r="N317" s="6"/>
      <c r="O317" s="11"/>
      <c r="P317" s="4"/>
      <c r="Q317" s="10"/>
      <c r="R317" s="7">
        <f t="shared" si="28"/>
        <v>0</v>
      </c>
      <c r="S317" s="7">
        <f t="shared" si="29"/>
        <v>0</v>
      </c>
      <c r="T317" s="7">
        <f t="shared" si="30"/>
        <v>0</v>
      </c>
    </row>
    <row r="318" spans="1:20" ht="12.75">
      <c r="A318" s="4">
        <v>14</v>
      </c>
      <c r="B318" s="8" t="str">
        <f>IF(Dane!B17="","",Dane!B17)</f>
        <v>Nazwisko Imię</v>
      </c>
      <c r="C318" s="11"/>
      <c r="D318" s="4"/>
      <c r="E318" s="10"/>
      <c r="F318" s="7"/>
      <c r="G318" s="4"/>
      <c r="H318" s="6"/>
      <c r="I318" s="11"/>
      <c r="J318" s="4"/>
      <c r="K318" s="10"/>
      <c r="L318" s="7"/>
      <c r="M318" s="4"/>
      <c r="N318" s="6"/>
      <c r="O318" s="11"/>
      <c r="P318" s="4"/>
      <c r="Q318" s="10"/>
      <c r="R318" s="7">
        <f t="shared" si="28"/>
        <v>0</v>
      </c>
      <c r="S318" s="7">
        <f t="shared" si="29"/>
        <v>0</v>
      </c>
      <c r="T318" s="7">
        <f t="shared" si="30"/>
        <v>0</v>
      </c>
    </row>
    <row r="319" spans="1:20" ht="12.75">
      <c r="A319" s="4">
        <v>15</v>
      </c>
      <c r="B319" s="8" t="str">
        <f>IF(Dane!B18="","",Dane!B18)</f>
        <v>Nazwisko Imię</v>
      </c>
      <c r="C319" s="11"/>
      <c r="D319" s="4"/>
      <c r="E319" s="10"/>
      <c r="F319" s="7"/>
      <c r="G319" s="4"/>
      <c r="H319" s="6"/>
      <c r="I319" s="11"/>
      <c r="J319" s="4"/>
      <c r="K319" s="10"/>
      <c r="L319" s="7"/>
      <c r="M319" s="4"/>
      <c r="N319" s="6"/>
      <c r="O319" s="11"/>
      <c r="P319" s="4"/>
      <c r="Q319" s="10"/>
      <c r="R319" s="7">
        <f t="shared" si="28"/>
        <v>0</v>
      </c>
      <c r="S319" s="7">
        <f t="shared" si="29"/>
        <v>0</v>
      </c>
      <c r="T319" s="7">
        <f t="shared" si="30"/>
        <v>0</v>
      </c>
    </row>
    <row r="320" spans="1:20" ht="12.75">
      <c r="A320" s="4">
        <v>16</v>
      </c>
      <c r="B320" s="8" t="str">
        <f>IF(Dane!B19="","",Dane!B19)</f>
        <v>Nazwisko Imię</v>
      </c>
      <c r="C320" s="11"/>
      <c r="D320" s="4"/>
      <c r="E320" s="10"/>
      <c r="F320" s="7"/>
      <c r="G320" s="4"/>
      <c r="H320" s="6"/>
      <c r="I320" s="11"/>
      <c r="J320" s="4"/>
      <c r="K320" s="10"/>
      <c r="L320" s="7"/>
      <c r="M320" s="4"/>
      <c r="N320" s="6"/>
      <c r="O320" s="11"/>
      <c r="P320" s="4"/>
      <c r="Q320" s="10"/>
      <c r="R320" s="7">
        <f t="shared" si="28"/>
        <v>0</v>
      </c>
      <c r="S320" s="7">
        <f t="shared" si="29"/>
        <v>0</v>
      </c>
      <c r="T320" s="7">
        <f t="shared" si="30"/>
        <v>0</v>
      </c>
    </row>
    <row r="321" spans="1:20" ht="12.75">
      <c r="A321" s="4">
        <v>17</v>
      </c>
      <c r="B321" s="8" t="str">
        <f>IF(Dane!B20="","",Dane!B20)</f>
        <v>Nazwisko Imię</v>
      </c>
      <c r="C321" s="11"/>
      <c r="D321" s="4"/>
      <c r="E321" s="10"/>
      <c r="F321" s="7"/>
      <c r="G321" s="4"/>
      <c r="H321" s="6"/>
      <c r="I321" s="11"/>
      <c r="J321" s="4"/>
      <c r="K321" s="10"/>
      <c r="L321" s="7"/>
      <c r="M321" s="4"/>
      <c r="N321" s="6"/>
      <c r="O321" s="11"/>
      <c r="P321" s="4"/>
      <c r="Q321" s="10"/>
      <c r="R321" s="7">
        <f t="shared" si="28"/>
        <v>0</v>
      </c>
      <c r="S321" s="7">
        <f t="shared" si="29"/>
        <v>0</v>
      </c>
      <c r="T321" s="7">
        <f t="shared" si="30"/>
        <v>0</v>
      </c>
    </row>
    <row r="322" spans="1:20" ht="12.75">
      <c r="A322" s="4">
        <v>18</v>
      </c>
      <c r="B322" s="8" t="str">
        <f>IF(Dane!B21="","",Dane!B21)</f>
        <v>Nazwisko Imię</v>
      </c>
      <c r="C322" s="11"/>
      <c r="D322" s="4"/>
      <c r="E322" s="10"/>
      <c r="F322" s="7"/>
      <c r="G322" s="4"/>
      <c r="H322" s="6"/>
      <c r="I322" s="11"/>
      <c r="J322" s="4"/>
      <c r="K322" s="10"/>
      <c r="L322" s="7"/>
      <c r="M322" s="4"/>
      <c r="N322" s="6"/>
      <c r="O322" s="11"/>
      <c r="P322" s="4"/>
      <c r="Q322" s="10"/>
      <c r="R322" s="7">
        <f t="shared" si="28"/>
        <v>0</v>
      </c>
      <c r="S322" s="7">
        <f t="shared" si="29"/>
        <v>0</v>
      </c>
      <c r="T322" s="7">
        <f t="shared" si="30"/>
        <v>0</v>
      </c>
    </row>
    <row r="323" spans="1:20" ht="12.75">
      <c r="A323" s="4">
        <v>19</v>
      </c>
      <c r="B323" s="8" t="str">
        <f>IF(Dane!B22="","",Dane!B22)</f>
        <v>Nazwisko Imię</v>
      </c>
      <c r="C323" s="11"/>
      <c r="D323" s="4"/>
      <c r="E323" s="10"/>
      <c r="F323" s="7"/>
      <c r="G323" s="4"/>
      <c r="H323" s="6"/>
      <c r="I323" s="11"/>
      <c r="J323" s="4"/>
      <c r="K323" s="10"/>
      <c r="L323" s="7"/>
      <c r="M323" s="4"/>
      <c r="N323" s="6"/>
      <c r="O323" s="11"/>
      <c r="P323" s="4"/>
      <c r="Q323" s="10"/>
      <c r="R323" s="7">
        <f t="shared" si="28"/>
        <v>0</v>
      </c>
      <c r="S323" s="7">
        <f t="shared" si="29"/>
        <v>0</v>
      </c>
      <c r="T323" s="7">
        <f t="shared" si="30"/>
        <v>0</v>
      </c>
    </row>
    <row r="324" spans="1:20" ht="12.75">
      <c r="A324" s="4">
        <v>20</v>
      </c>
      <c r="B324" s="8" t="str">
        <f>IF(Dane!B23="","",Dane!B23)</f>
        <v>Nazwisko Imię</v>
      </c>
      <c r="C324" s="11"/>
      <c r="D324" s="4"/>
      <c r="E324" s="10"/>
      <c r="F324" s="7"/>
      <c r="G324" s="4"/>
      <c r="H324" s="6"/>
      <c r="I324" s="11"/>
      <c r="J324" s="4"/>
      <c r="K324" s="10"/>
      <c r="L324" s="7"/>
      <c r="M324" s="4"/>
      <c r="N324" s="6"/>
      <c r="O324" s="11"/>
      <c r="P324" s="4"/>
      <c r="Q324" s="10"/>
      <c r="R324" s="7">
        <f t="shared" si="28"/>
        <v>0</v>
      </c>
      <c r="S324" s="7">
        <f t="shared" si="29"/>
        <v>0</v>
      </c>
      <c r="T324" s="7">
        <f t="shared" si="30"/>
        <v>0</v>
      </c>
    </row>
    <row r="325" spans="1:20" ht="12.75">
      <c r="A325" s="4">
        <v>21</v>
      </c>
      <c r="B325" s="8" t="str">
        <f>IF(Dane!B24="","",Dane!B24)</f>
        <v>Nazwisko Imię</v>
      </c>
      <c r="C325" s="11"/>
      <c r="D325" s="4"/>
      <c r="E325" s="10"/>
      <c r="F325" s="7"/>
      <c r="G325" s="4"/>
      <c r="H325" s="6"/>
      <c r="I325" s="11"/>
      <c r="J325" s="4"/>
      <c r="K325" s="10"/>
      <c r="L325" s="7"/>
      <c r="M325" s="4"/>
      <c r="N325" s="6"/>
      <c r="O325" s="11"/>
      <c r="P325" s="4"/>
      <c r="Q325" s="10"/>
      <c r="R325" s="7">
        <f t="shared" si="28"/>
        <v>0</v>
      </c>
      <c r="S325" s="7">
        <f t="shared" si="29"/>
        <v>0</v>
      </c>
      <c r="T325" s="7">
        <f t="shared" si="30"/>
        <v>0</v>
      </c>
    </row>
    <row r="326" spans="1:20" ht="12.75">
      <c r="A326" s="4">
        <v>22</v>
      </c>
      <c r="B326" s="8" t="str">
        <f>IF(Dane!B25="","",Dane!B25)</f>
        <v>Nazwisko Imię</v>
      </c>
      <c r="C326" s="11"/>
      <c r="D326" s="4"/>
      <c r="E326" s="10"/>
      <c r="F326" s="7"/>
      <c r="G326" s="4"/>
      <c r="H326" s="6"/>
      <c r="I326" s="11"/>
      <c r="J326" s="4"/>
      <c r="K326" s="10"/>
      <c r="L326" s="7"/>
      <c r="M326" s="4"/>
      <c r="N326" s="6"/>
      <c r="O326" s="11"/>
      <c r="P326" s="4"/>
      <c r="Q326" s="10"/>
      <c r="R326" s="7">
        <f t="shared" si="28"/>
        <v>0</v>
      </c>
      <c r="S326" s="7">
        <f t="shared" si="29"/>
        <v>0</v>
      </c>
      <c r="T326" s="7">
        <f t="shared" si="30"/>
        <v>0</v>
      </c>
    </row>
    <row r="327" spans="1:20" ht="12.75">
      <c r="A327" s="4">
        <v>23</v>
      </c>
      <c r="B327" s="8" t="str">
        <f>IF(Dane!B26="","",Dane!B26)</f>
        <v>Nazwisko Imię</v>
      </c>
      <c r="C327" s="11"/>
      <c r="D327" s="4"/>
      <c r="E327" s="10"/>
      <c r="F327" s="7"/>
      <c r="G327" s="4"/>
      <c r="H327" s="6"/>
      <c r="I327" s="11"/>
      <c r="J327" s="4"/>
      <c r="K327" s="10"/>
      <c r="L327" s="7"/>
      <c r="M327" s="4"/>
      <c r="N327" s="6"/>
      <c r="O327" s="11"/>
      <c r="P327" s="4"/>
      <c r="Q327" s="10"/>
      <c r="R327" s="7">
        <f t="shared" si="28"/>
        <v>0</v>
      </c>
      <c r="S327" s="7">
        <f t="shared" si="29"/>
        <v>0</v>
      </c>
      <c r="T327" s="7">
        <f t="shared" si="30"/>
        <v>0</v>
      </c>
    </row>
    <row r="328" spans="1:20" ht="12.75">
      <c r="A328" s="4">
        <v>24</v>
      </c>
      <c r="B328" s="8" t="str">
        <f>IF(Dane!B27="","",Dane!B27)</f>
        <v>Nazwisko Imię</v>
      </c>
      <c r="C328" s="11"/>
      <c r="D328" s="4"/>
      <c r="E328" s="10"/>
      <c r="F328" s="7"/>
      <c r="G328" s="4"/>
      <c r="H328" s="6"/>
      <c r="I328" s="11"/>
      <c r="J328" s="4"/>
      <c r="K328" s="10"/>
      <c r="L328" s="7"/>
      <c r="M328" s="4"/>
      <c r="N328" s="6"/>
      <c r="O328" s="11"/>
      <c r="P328" s="4"/>
      <c r="Q328" s="10"/>
      <c r="R328" s="7">
        <f t="shared" si="28"/>
        <v>0</v>
      </c>
      <c r="S328" s="7">
        <f t="shared" si="29"/>
        <v>0</v>
      </c>
      <c r="T328" s="7">
        <f t="shared" si="30"/>
        <v>0</v>
      </c>
    </row>
    <row r="329" spans="1:20" ht="12.75">
      <c r="A329" s="4">
        <v>25</v>
      </c>
      <c r="B329" s="8">
        <f>IF(Dane!B28="","",Dane!B28)</f>
      </c>
      <c r="C329" s="11"/>
      <c r="D329" s="4"/>
      <c r="E329" s="10"/>
      <c r="F329" s="7"/>
      <c r="G329" s="4"/>
      <c r="H329" s="6"/>
      <c r="I329" s="11"/>
      <c r="J329" s="4"/>
      <c r="K329" s="10"/>
      <c r="L329" s="7"/>
      <c r="M329" s="4"/>
      <c r="N329" s="6"/>
      <c r="O329" s="11"/>
      <c r="P329" s="4"/>
      <c r="Q329" s="10"/>
      <c r="R329" s="7">
        <f t="shared" si="28"/>
        <v>0</v>
      </c>
      <c r="S329" s="7">
        <f t="shared" si="29"/>
        <v>0</v>
      </c>
      <c r="T329" s="7">
        <f t="shared" si="30"/>
        <v>0</v>
      </c>
    </row>
    <row r="330" spans="1:20" ht="12.75">
      <c r="A330" s="4">
        <v>26</v>
      </c>
      <c r="B330" s="8">
        <f>IF(Dane!B29="","",Dane!B29)</f>
      </c>
      <c r="C330" s="11"/>
      <c r="D330" s="4"/>
      <c r="E330" s="10"/>
      <c r="F330" s="7"/>
      <c r="G330" s="4"/>
      <c r="H330" s="6"/>
      <c r="I330" s="11"/>
      <c r="J330" s="4"/>
      <c r="K330" s="10"/>
      <c r="L330" s="7"/>
      <c r="M330" s="4"/>
      <c r="N330" s="6"/>
      <c r="O330" s="11"/>
      <c r="P330" s="4"/>
      <c r="Q330" s="10"/>
      <c r="R330" s="7">
        <f t="shared" si="28"/>
        <v>0</v>
      </c>
      <c r="S330" s="7">
        <f t="shared" si="29"/>
        <v>0</v>
      </c>
      <c r="T330" s="7">
        <f t="shared" si="30"/>
        <v>0</v>
      </c>
    </row>
    <row r="331" spans="1:20" ht="12.75">
      <c r="A331" s="4">
        <v>27</v>
      </c>
      <c r="B331" s="8">
        <f>IF(Dane!B30="","",Dane!B30)</f>
      </c>
      <c r="C331" s="11"/>
      <c r="D331" s="4"/>
      <c r="E331" s="10"/>
      <c r="F331" s="7"/>
      <c r="G331" s="4"/>
      <c r="H331" s="6"/>
      <c r="I331" s="11"/>
      <c r="J331" s="4"/>
      <c r="K331" s="10"/>
      <c r="L331" s="7"/>
      <c r="M331" s="4"/>
      <c r="N331" s="6"/>
      <c r="O331" s="11"/>
      <c r="P331" s="4"/>
      <c r="Q331" s="10"/>
      <c r="R331" s="7">
        <f t="shared" si="28"/>
        <v>0</v>
      </c>
      <c r="S331" s="7">
        <f t="shared" si="29"/>
        <v>0</v>
      </c>
      <c r="T331" s="7">
        <f t="shared" si="30"/>
        <v>0</v>
      </c>
    </row>
    <row r="332" spans="1:20" ht="12.75">
      <c r="A332" s="4">
        <v>28</v>
      </c>
      <c r="B332" s="8">
        <f>IF(Dane!B31="","",Dane!B31)</f>
      </c>
      <c r="C332" s="11"/>
      <c r="D332" s="4"/>
      <c r="E332" s="10"/>
      <c r="F332" s="7"/>
      <c r="G332" s="4"/>
      <c r="H332" s="6"/>
      <c r="I332" s="11"/>
      <c r="J332" s="4"/>
      <c r="K332" s="10"/>
      <c r="L332" s="7"/>
      <c r="M332" s="4"/>
      <c r="N332" s="6"/>
      <c r="O332" s="11"/>
      <c r="P332" s="4"/>
      <c r="Q332" s="10"/>
      <c r="R332" s="7">
        <f t="shared" si="28"/>
        <v>0</v>
      </c>
      <c r="S332" s="7">
        <f t="shared" si="29"/>
        <v>0</v>
      </c>
      <c r="T332" s="7">
        <f t="shared" si="30"/>
        <v>0</v>
      </c>
    </row>
    <row r="333" spans="1:20" ht="12.75">
      <c r="A333" s="4">
        <v>29</v>
      </c>
      <c r="B333" s="8">
        <f>IF(Dane!B32="","",Dane!B32)</f>
      </c>
      <c r="C333" s="11"/>
      <c r="D333" s="4"/>
      <c r="E333" s="10"/>
      <c r="F333" s="7"/>
      <c r="G333" s="4"/>
      <c r="H333" s="6"/>
      <c r="I333" s="11"/>
      <c r="J333" s="4"/>
      <c r="K333" s="10"/>
      <c r="L333" s="7"/>
      <c r="M333" s="4"/>
      <c r="N333" s="6"/>
      <c r="O333" s="11"/>
      <c r="P333" s="4"/>
      <c r="Q333" s="10"/>
      <c r="R333" s="7">
        <f t="shared" si="28"/>
        <v>0</v>
      </c>
      <c r="S333" s="7">
        <f t="shared" si="29"/>
        <v>0</v>
      </c>
      <c r="T333" s="7">
        <f t="shared" si="30"/>
        <v>0</v>
      </c>
    </row>
    <row r="334" spans="1:20" ht="12.75">
      <c r="A334" s="4">
        <v>30</v>
      </c>
      <c r="B334" s="8">
        <f>IF(Dane!B33="","",Dane!B33)</f>
      </c>
      <c r="C334" s="11"/>
      <c r="D334" s="4"/>
      <c r="E334" s="10"/>
      <c r="F334" s="7"/>
      <c r="G334" s="4"/>
      <c r="H334" s="6"/>
      <c r="I334" s="11"/>
      <c r="J334" s="4"/>
      <c r="K334" s="10"/>
      <c r="L334" s="7"/>
      <c r="M334" s="4"/>
      <c r="N334" s="6"/>
      <c r="O334" s="11"/>
      <c r="P334" s="4"/>
      <c r="Q334" s="10"/>
      <c r="R334" s="7">
        <f t="shared" si="28"/>
        <v>0</v>
      </c>
      <c r="S334" s="7">
        <f t="shared" si="29"/>
        <v>0</v>
      </c>
      <c r="T334" s="7">
        <f t="shared" si="30"/>
        <v>0</v>
      </c>
    </row>
    <row r="335" spans="1:20" ht="12.75">
      <c r="A335" s="4">
        <v>31</v>
      </c>
      <c r="B335" s="8">
        <f>IF(Dane!B34="","",Dane!B34)</f>
      </c>
      <c r="C335" s="11"/>
      <c r="D335" s="4"/>
      <c r="E335" s="10"/>
      <c r="F335" s="7"/>
      <c r="G335" s="4"/>
      <c r="H335" s="6"/>
      <c r="I335" s="11"/>
      <c r="J335" s="4"/>
      <c r="K335" s="10"/>
      <c r="L335" s="7"/>
      <c r="M335" s="4"/>
      <c r="N335" s="6"/>
      <c r="O335" s="11"/>
      <c r="P335" s="4"/>
      <c r="Q335" s="10"/>
      <c r="R335" s="7">
        <f t="shared" si="28"/>
        <v>0</v>
      </c>
      <c r="S335" s="7">
        <f t="shared" si="29"/>
        <v>0</v>
      </c>
      <c r="T335" s="7">
        <f t="shared" si="30"/>
        <v>0</v>
      </c>
    </row>
    <row r="336" spans="1:20" ht="12.75">
      <c r="A336" s="4">
        <v>32</v>
      </c>
      <c r="B336" s="8">
        <f>IF(Dane!B35="","",Dane!B35)</f>
      </c>
      <c r="C336" s="11"/>
      <c r="D336" s="4"/>
      <c r="E336" s="10"/>
      <c r="F336" s="7"/>
      <c r="G336" s="4"/>
      <c r="H336" s="6"/>
      <c r="I336" s="11"/>
      <c r="J336" s="4"/>
      <c r="K336" s="10"/>
      <c r="L336" s="7"/>
      <c r="M336" s="4"/>
      <c r="N336" s="6"/>
      <c r="O336" s="11"/>
      <c r="P336" s="4"/>
      <c r="Q336" s="10"/>
      <c r="R336" s="7">
        <f t="shared" si="28"/>
        <v>0</v>
      </c>
      <c r="S336" s="7">
        <f t="shared" si="29"/>
        <v>0</v>
      </c>
      <c r="T336" s="7">
        <f t="shared" si="30"/>
        <v>0</v>
      </c>
    </row>
    <row r="337" spans="1:20" ht="12.75">
      <c r="A337" s="4">
        <v>33</v>
      </c>
      <c r="B337" s="8">
        <f>IF(Dane!B36="","",Dane!B36)</f>
      </c>
      <c r="C337" s="11"/>
      <c r="D337" s="4"/>
      <c r="E337" s="10"/>
      <c r="F337" s="7"/>
      <c r="G337" s="4"/>
      <c r="H337" s="6"/>
      <c r="I337" s="11"/>
      <c r="J337" s="4"/>
      <c r="K337" s="10"/>
      <c r="L337" s="7"/>
      <c r="M337" s="4"/>
      <c r="N337" s="6"/>
      <c r="O337" s="11"/>
      <c r="P337" s="4"/>
      <c r="Q337" s="10"/>
      <c r="R337" s="7">
        <f t="shared" si="28"/>
        <v>0</v>
      </c>
      <c r="S337" s="7">
        <f t="shared" si="29"/>
        <v>0</v>
      </c>
      <c r="T337" s="7">
        <f t="shared" si="30"/>
        <v>0</v>
      </c>
    </row>
    <row r="338" spans="1:20" ht="12.75">
      <c r="A338" s="4">
        <v>34</v>
      </c>
      <c r="B338" s="8">
        <f>IF(Dane!B37="","",Dane!B37)</f>
      </c>
      <c r="C338" s="11"/>
      <c r="D338" s="4"/>
      <c r="E338" s="10"/>
      <c r="F338" s="7"/>
      <c r="G338" s="4"/>
      <c r="H338" s="6"/>
      <c r="I338" s="11"/>
      <c r="J338" s="4"/>
      <c r="K338" s="10"/>
      <c r="L338" s="7"/>
      <c r="M338" s="4"/>
      <c r="N338" s="6"/>
      <c r="O338" s="11"/>
      <c r="P338" s="4"/>
      <c r="Q338" s="10"/>
      <c r="R338" s="7">
        <f t="shared" si="28"/>
        <v>0</v>
      </c>
      <c r="S338" s="7">
        <f t="shared" si="29"/>
        <v>0</v>
      </c>
      <c r="T338" s="7">
        <f t="shared" si="30"/>
        <v>0</v>
      </c>
    </row>
    <row r="339" spans="1:20" ht="12.75">
      <c r="A339" s="4">
        <v>35</v>
      </c>
      <c r="B339" s="8">
        <f>IF(Dane!B38="","",Dane!B38)</f>
      </c>
      <c r="C339" s="11"/>
      <c r="D339" s="4"/>
      <c r="E339" s="10"/>
      <c r="F339" s="7"/>
      <c r="G339" s="4"/>
      <c r="H339" s="6"/>
      <c r="I339" s="11"/>
      <c r="J339" s="4"/>
      <c r="K339" s="10"/>
      <c r="L339" s="7"/>
      <c r="M339" s="4"/>
      <c r="N339" s="6"/>
      <c r="O339" s="11"/>
      <c r="P339" s="4"/>
      <c r="Q339" s="10"/>
      <c r="R339" s="7">
        <f t="shared" si="28"/>
        <v>0</v>
      </c>
      <c r="S339" s="7">
        <f t="shared" si="29"/>
        <v>0</v>
      </c>
      <c r="T339" s="7">
        <f t="shared" si="30"/>
        <v>0</v>
      </c>
    </row>
    <row r="340" spans="1:20" ht="12.75">
      <c r="A340" s="4">
        <v>36</v>
      </c>
      <c r="B340" s="8">
        <f>IF(Dane!B39="","",Dane!B39)</f>
      </c>
      <c r="C340" s="11"/>
      <c r="D340" s="4"/>
      <c r="E340" s="10"/>
      <c r="F340" s="7"/>
      <c r="G340" s="4"/>
      <c r="H340" s="6"/>
      <c r="I340" s="11"/>
      <c r="J340" s="4"/>
      <c r="K340" s="10"/>
      <c r="L340" s="7"/>
      <c r="M340" s="4"/>
      <c r="N340" s="6"/>
      <c r="O340" s="11"/>
      <c r="P340" s="4"/>
      <c r="Q340" s="10"/>
      <c r="R340" s="7">
        <f t="shared" si="28"/>
        <v>0</v>
      </c>
      <c r="S340" s="7">
        <f t="shared" si="29"/>
        <v>0</v>
      </c>
      <c r="T340" s="7">
        <f t="shared" si="30"/>
        <v>0</v>
      </c>
    </row>
    <row r="341" spans="1:20" ht="12.75">
      <c r="A341" s="4">
        <v>37</v>
      </c>
      <c r="B341" s="8">
        <f>IF(Dane!B40="","",Dane!B40)</f>
      </c>
      <c r="C341" s="11"/>
      <c r="D341" s="4"/>
      <c r="E341" s="10"/>
      <c r="F341" s="7"/>
      <c r="G341" s="4"/>
      <c r="H341" s="6"/>
      <c r="I341" s="11"/>
      <c r="J341" s="4"/>
      <c r="K341" s="10"/>
      <c r="L341" s="7"/>
      <c r="M341" s="4"/>
      <c r="N341" s="6"/>
      <c r="O341" s="11"/>
      <c r="P341" s="4"/>
      <c r="Q341" s="10"/>
      <c r="R341" s="7">
        <f t="shared" si="28"/>
        <v>0</v>
      </c>
      <c r="S341" s="7">
        <f t="shared" si="29"/>
        <v>0</v>
      </c>
      <c r="T341" s="7">
        <f t="shared" si="30"/>
        <v>0</v>
      </c>
    </row>
    <row r="342" spans="1:20" ht="12.75">
      <c r="A342" s="4">
        <v>38</v>
      </c>
      <c r="B342" s="8">
        <f>IF(Dane!B41="","",Dane!B41)</f>
      </c>
      <c r="C342" s="11"/>
      <c r="D342" s="4"/>
      <c r="E342" s="10"/>
      <c r="F342" s="7"/>
      <c r="G342" s="4"/>
      <c r="H342" s="6"/>
      <c r="I342" s="11"/>
      <c r="J342" s="4"/>
      <c r="K342" s="10"/>
      <c r="L342" s="7"/>
      <c r="M342" s="4"/>
      <c r="N342" s="6"/>
      <c r="O342" s="11"/>
      <c r="P342" s="4"/>
      <c r="Q342" s="10"/>
      <c r="R342" s="7">
        <f t="shared" si="28"/>
        <v>0</v>
      </c>
      <c r="S342" s="7">
        <f t="shared" si="29"/>
        <v>0</v>
      </c>
      <c r="T342" s="7">
        <f t="shared" si="30"/>
        <v>0</v>
      </c>
    </row>
    <row r="343" spans="1:20" ht="12.75">
      <c r="A343" s="5"/>
      <c r="B343" s="6" t="s">
        <v>10</v>
      </c>
      <c r="C343" s="11">
        <f aca="true" t="shared" si="31" ref="C343:Q343">SUM(C305:C341)</f>
        <v>0</v>
      </c>
      <c r="D343" s="4">
        <f t="shared" si="31"/>
        <v>0</v>
      </c>
      <c r="E343" s="10">
        <f t="shared" si="31"/>
        <v>0</v>
      </c>
      <c r="F343" s="7">
        <f t="shared" si="31"/>
        <v>0</v>
      </c>
      <c r="G343" s="4">
        <f t="shared" si="31"/>
        <v>0</v>
      </c>
      <c r="H343" s="6">
        <f t="shared" si="31"/>
        <v>0</v>
      </c>
      <c r="I343" s="11">
        <f t="shared" si="31"/>
        <v>0</v>
      </c>
      <c r="J343" s="4">
        <f t="shared" si="31"/>
        <v>0</v>
      </c>
      <c r="K343" s="10">
        <f t="shared" si="31"/>
        <v>0</v>
      </c>
      <c r="L343" s="11">
        <f t="shared" si="31"/>
        <v>0</v>
      </c>
      <c r="M343" s="4">
        <f t="shared" si="31"/>
        <v>0</v>
      </c>
      <c r="N343" s="6">
        <f t="shared" si="31"/>
        <v>0</v>
      </c>
      <c r="O343" s="11">
        <f t="shared" si="31"/>
        <v>0</v>
      </c>
      <c r="P343" s="4">
        <f t="shared" si="31"/>
        <v>0</v>
      </c>
      <c r="Q343" s="10">
        <f t="shared" si="31"/>
        <v>0</v>
      </c>
      <c r="R343" s="7">
        <f t="shared" si="28"/>
        <v>0</v>
      </c>
      <c r="S343" s="4">
        <f t="shared" si="29"/>
        <v>0</v>
      </c>
      <c r="T343" s="4">
        <f t="shared" si="30"/>
        <v>0</v>
      </c>
    </row>
    <row r="344" ht="12.75"/>
    <row r="345" spans="2:20" ht="36">
      <c r="B345" s="191" t="s">
        <v>152</v>
      </c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>
        <f>SUM(C345:Q345)</f>
        <v>0</v>
      </c>
      <c r="S345" s="218"/>
      <c r="T345" s="218"/>
    </row>
    <row r="346" spans="1:20" ht="12.75">
      <c r="A346" s="216" t="s">
        <v>0</v>
      </c>
      <c r="B346" s="217" t="s">
        <v>1</v>
      </c>
      <c r="C346" s="211">
        <v>1</v>
      </c>
      <c r="D346" s="212"/>
      <c r="E346" s="213"/>
      <c r="F346" s="214">
        <v>2</v>
      </c>
      <c r="G346" s="212"/>
      <c r="H346" s="215"/>
      <c r="I346" s="211">
        <v>3</v>
      </c>
      <c r="J346" s="212"/>
      <c r="K346" s="213"/>
      <c r="L346" s="214">
        <v>4</v>
      </c>
      <c r="M346" s="212"/>
      <c r="N346" s="215"/>
      <c r="O346" s="211">
        <v>5</v>
      </c>
      <c r="P346" s="212"/>
      <c r="Q346" s="215"/>
      <c r="R346" s="212" t="s">
        <v>25</v>
      </c>
      <c r="S346" s="212"/>
      <c r="T346" s="212"/>
    </row>
    <row r="347" spans="1:20" ht="12.75">
      <c r="A347" s="216"/>
      <c r="B347" s="217"/>
      <c r="C347" s="11" t="s">
        <v>7</v>
      </c>
      <c r="D347" s="4" t="s">
        <v>8</v>
      </c>
      <c r="E347" s="10" t="s">
        <v>9</v>
      </c>
      <c r="F347" s="7" t="s">
        <v>7</v>
      </c>
      <c r="G347" s="4" t="s">
        <v>8</v>
      </c>
      <c r="H347" s="6" t="s">
        <v>9</v>
      </c>
      <c r="I347" s="11" t="s">
        <v>7</v>
      </c>
      <c r="J347" s="4" t="s">
        <v>8</v>
      </c>
      <c r="K347" s="10" t="s">
        <v>9</v>
      </c>
      <c r="L347" s="7" t="s">
        <v>7</v>
      </c>
      <c r="M347" s="4" t="s">
        <v>8</v>
      </c>
      <c r="N347" s="6" t="s">
        <v>9</v>
      </c>
      <c r="O347" s="11" t="s">
        <v>7</v>
      </c>
      <c r="P347" s="4" t="s">
        <v>8</v>
      </c>
      <c r="Q347" s="10" t="s">
        <v>9</v>
      </c>
      <c r="R347" s="7" t="s">
        <v>7</v>
      </c>
      <c r="S347" s="4" t="s">
        <v>8</v>
      </c>
      <c r="T347" s="4" t="s">
        <v>9</v>
      </c>
    </row>
    <row r="348" spans="1:20" ht="12.75">
      <c r="A348" s="4">
        <v>1</v>
      </c>
      <c r="B348" s="8" t="str">
        <f>IF(Dane!B4="","",Dane!B4)</f>
        <v>Nazwisko Imię</v>
      </c>
      <c r="C348" s="11"/>
      <c r="D348" s="4"/>
      <c r="E348" s="10"/>
      <c r="F348" s="7"/>
      <c r="G348" s="4"/>
      <c r="H348" s="6"/>
      <c r="I348" s="11"/>
      <c r="J348" s="4"/>
      <c r="K348" s="10"/>
      <c r="L348" s="7"/>
      <c r="M348" s="4"/>
      <c r="N348" s="6"/>
      <c r="O348" s="11"/>
      <c r="P348" s="4"/>
      <c r="Q348" s="10"/>
      <c r="R348" s="7">
        <f aca="true" t="shared" si="32" ref="R348:R386">C348+F348+I348+L348+O348</f>
        <v>0</v>
      </c>
      <c r="S348" s="7">
        <f aca="true" t="shared" si="33" ref="S348:S386">D348+G348+J348+M348+P348</f>
        <v>0</v>
      </c>
      <c r="T348" s="7">
        <f aca="true" t="shared" si="34" ref="T348:T386">E348+H348+K348+N348+Q348</f>
        <v>0</v>
      </c>
    </row>
    <row r="349" spans="1:20" ht="12.75">
      <c r="A349" s="4">
        <v>2</v>
      </c>
      <c r="B349" s="8" t="str">
        <f>IF(Dane!B5="","",Dane!B5)</f>
        <v>Nazwisko Imię</v>
      </c>
      <c r="C349" s="11"/>
      <c r="D349" s="4"/>
      <c r="E349" s="10"/>
      <c r="F349" s="7"/>
      <c r="G349" s="4"/>
      <c r="H349" s="6"/>
      <c r="I349" s="11"/>
      <c r="J349" s="4"/>
      <c r="K349" s="10"/>
      <c r="L349" s="7"/>
      <c r="M349" s="4"/>
      <c r="N349" s="6"/>
      <c r="O349" s="11"/>
      <c r="P349" s="4"/>
      <c r="Q349" s="10"/>
      <c r="R349" s="7">
        <f t="shared" si="32"/>
        <v>0</v>
      </c>
      <c r="S349" s="7">
        <f t="shared" si="33"/>
        <v>0</v>
      </c>
      <c r="T349" s="7">
        <f t="shared" si="34"/>
        <v>0</v>
      </c>
    </row>
    <row r="350" spans="1:20" ht="12.75">
      <c r="A350" s="4">
        <v>3</v>
      </c>
      <c r="B350" s="8" t="str">
        <f>IF(Dane!B6="","",Dane!B6)</f>
        <v>Nazwisko Imię</v>
      </c>
      <c r="C350" s="11"/>
      <c r="D350" s="4"/>
      <c r="E350" s="10"/>
      <c r="F350" s="7"/>
      <c r="G350" s="4"/>
      <c r="H350" s="6"/>
      <c r="I350" s="11"/>
      <c r="J350" s="4"/>
      <c r="K350" s="10"/>
      <c r="L350" s="7"/>
      <c r="M350" s="4"/>
      <c r="N350" s="6"/>
      <c r="O350" s="11"/>
      <c r="P350" s="4"/>
      <c r="Q350" s="10"/>
      <c r="R350" s="7">
        <f t="shared" si="32"/>
        <v>0</v>
      </c>
      <c r="S350" s="7">
        <f t="shared" si="33"/>
        <v>0</v>
      </c>
      <c r="T350" s="7">
        <f t="shared" si="34"/>
        <v>0</v>
      </c>
    </row>
    <row r="351" spans="1:20" ht="12.75">
      <c r="A351" s="4">
        <v>4</v>
      </c>
      <c r="B351" s="8" t="str">
        <f>IF(Dane!B7="","",Dane!B7)</f>
        <v>Nazwisko Imię</v>
      </c>
      <c r="C351" s="11"/>
      <c r="D351" s="4"/>
      <c r="E351" s="10"/>
      <c r="F351" s="7"/>
      <c r="G351" s="4"/>
      <c r="H351" s="6"/>
      <c r="I351" s="11"/>
      <c r="J351" s="4"/>
      <c r="K351" s="10"/>
      <c r="L351" s="7"/>
      <c r="M351" s="4"/>
      <c r="N351" s="6"/>
      <c r="O351" s="11"/>
      <c r="P351" s="4"/>
      <c r="Q351" s="10"/>
      <c r="R351" s="7">
        <f t="shared" si="32"/>
        <v>0</v>
      </c>
      <c r="S351" s="7">
        <f t="shared" si="33"/>
        <v>0</v>
      </c>
      <c r="T351" s="7">
        <f t="shared" si="34"/>
        <v>0</v>
      </c>
    </row>
    <row r="352" spans="1:20" ht="12.75">
      <c r="A352" s="4">
        <v>5</v>
      </c>
      <c r="B352" s="8" t="str">
        <f>IF(Dane!B8="","",Dane!B8)</f>
        <v>Nazwisko Imię</v>
      </c>
      <c r="C352" s="11"/>
      <c r="D352" s="4"/>
      <c r="E352" s="10"/>
      <c r="F352" s="7"/>
      <c r="G352" s="4"/>
      <c r="H352" s="6"/>
      <c r="I352" s="11"/>
      <c r="J352" s="4"/>
      <c r="K352" s="10"/>
      <c r="L352" s="7"/>
      <c r="M352" s="4"/>
      <c r="N352" s="6"/>
      <c r="O352" s="11"/>
      <c r="P352" s="4"/>
      <c r="Q352" s="10"/>
      <c r="R352" s="7">
        <f t="shared" si="32"/>
        <v>0</v>
      </c>
      <c r="S352" s="7">
        <f t="shared" si="33"/>
        <v>0</v>
      </c>
      <c r="T352" s="7">
        <f t="shared" si="34"/>
        <v>0</v>
      </c>
    </row>
    <row r="353" spans="1:20" ht="12.75">
      <c r="A353" s="4">
        <v>6</v>
      </c>
      <c r="B353" s="8" t="str">
        <f>IF(Dane!B9="","",Dane!B9)</f>
        <v>Nazwisko Imię</v>
      </c>
      <c r="C353" s="11"/>
      <c r="D353" s="4"/>
      <c r="E353" s="10"/>
      <c r="F353" s="7"/>
      <c r="G353" s="4"/>
      <c r="H353" s="6"/>
      <c r="I353" s="11"/>
      <c r="J353" s="4"/>
      <c r="K353" s="10"/>
      <c r="L353" s="7"/>
      <c r="M353" s="4"/>
      <c r="N353" s="6"/>
      <c r="O353" s="11"/>
      <c r="P353" s="4"/>
      <c r="Q353" s="10"/>
      <c r="R353" s="7">
        <f t="shared" si="32"/>
        <v>0</v>
      </c>
      <c r="S353" s="7">
        <f t="shared" si="33"/>
        <v>0</v>
      </c>
      <c r="T353" s="7">
        <f t="shared" si="34"/>
        <v>0</v>
      </c>
    </row>
    <row r="354" spans="1:20" ht="12.75">
      <c r="A354" s="4">
        <v>7</v>
      </c>
      <c r="B354" s="8" t="str">
        <f>IF(Dane!B10="","",Dane!B10)</f>
        <v>Nazwisko Imię</v>
      </c>
      <c r="C354" s="11"/>
      <c r="D354" s="4"/>
      <c r="E354" s="10"/>
      <c r="F354" s="7"/>
      <c r="G354" s="4"/>
      <c r="H354" s="6"/>
      <c r="I354" s="11"/>
      <c r="J354" s="4"/>
      <c r="K354" s="10"/>
      <c r="L354" s="7"/>
      <c r="M354" s="4"/>
      <c r="N354" s="6"/>
      <c r="O354" s="11"/>
      <c r="P354" s="4"/>
      <c r="Q354" s="10"/>
      <c r="R354" s="7">
        <f t="shared" si="32"/>
        <v>0</v>
      </c>
      <c r="S354" s="7">
        <f t="shared" si="33"/>
        <v>0</v>
      </c>
      <c r="T354" s="7">
        <f t="shared" si="34"/>
        <v>0</v>
      </c>
    </row>
    <row r="355" spans="1:20" ht="12.75">
      <c r="A355" s="4">
        <v>8</v>
      </c>
      <c r="B355" s="8" t="str">
        <f>IF(Dane!B11="","",Dane!B11)</f>
        <v>Nazwisko Imię</v>
      </c>
      <c r="C355" s="11"/>
      <c r="D355" s="4"/>
      <c r="E355" s="10"/>
      <c r="F355" s="7"/>
      <c r="G355" s="4"/>
      <c r="H355" s="6"/>
      <c r="I355" s="11"/>
      <c r="J355" s="4"/>
      <c r="K355" s="10"/>
      <c r="L355" s="7"/>
      <c r="M355" s="4"/>
      <c r="N355" s="6"/>
      <c r="O355" s="11"/>
      <c r="P355" s="4"/>
      <c r="Q355" s="10"/>
      <c r="R355" s="7">
        <f t="shared" si="32"/>
        <v>0</v>
      </c>
      <c r="S355" s="7">
        <f t="shared" si="33"/>
        <v>0</v>
      </c>
      <c r="T355" s="7">
        <f t="shared" si="34"/>
        <v>0</v>
      </c>
    </row>
    <row r="356" spans="1:20" ht="12.75">
      <c r="A356" s="4">
        <v>9</v>
      </c>
      <c r="B356" s="8" t="str">
        <f>IF(Dane!B12="","",Dane!B12)</f>
        <v>Nazwisko Imię</v>
      </c>
      <c r="C356" s="11"/>
      <c r="D356" s="4"/>
      <c r="E356" s="10"/>
      <c r="F356" s="7"/>
      <c r="G356" s="4"/>
      <c r="H356" s="6"/>
      <c r="I356" s="11"/>
      <c r="J356" s="4"/>
      <c r="K356" s="10"/>
      <c r="L356" s="7"/>
      <c r="M356" s="4"/>
      <c r="N356" s="6"/>
      <c r="O356" s="11"/>
      <c r="P356" s="4"/>
      <c r="Q356" s="10"/>
      <c r="R356" s="7">
        <f t="shared" si="32"/>
        <v>0</v>
      </c>
      <c r="S356" s="7">
        <f t="shared" si="33"/>
        <v>0</v>
      </c>
      <c r="T356" s="7">
        <f t="shared" si="34"/>
        <v>0</v>
      </c>
    </row>
    <row r="357" spans="1:20" ht="12.75">
      <c r="A357" s="4">
        <v>10</v>
      </c>
      <c r="B357" s="8" t="str">
        <f>IF(Dane!B13="","",Dane!B13)</f>
        <v>Nazwisko Imię</v>
      </c>
      <c r="C357" s="11"/>
      <c r="D357" s="4"/>
      <c r="E357" s="10"/>
      <c r="F357" s="7"/>
      <c r="G357" s="4"/>
      <c r="H357" s="6"/>
      <c r="I357" s="11"/>
      <c r="J357" s="4"/>
      <c r="K357" s="10"/>
      <c r="L357" s="7"/>
      <c r="M357" s="4"/>
      <c r="N357" s="6"/>
      <c r="O357" s="11"/>
      <c r="P357" s="4"/>
      <c r="Q357" s="10"/>
      <c r="R357" s="7">
        <f t="shared" si="32"/>
        <v>0</v>
      </c>
      <c r="S357" s="7">
        <f t="shared" si="33"/>
        <v>0</v>
      </c>
      <c r="T357" s="7">
        <f t="shared" si="34"/>
        <v>0</v>
      </c>
    </row>
    <row r="358" spans="1:20" ht="12.75">
      <c r="A358" s="4">
        <v>11</v>
      </c>
      <c r="B358" s="8" t="str">
        <f>IF(Dane!B14="","",Dane!B14)</f>
        <v>Nazwisko Imię</v>
      </c>
      <c r="C358" s="11"/>
      <c r="D358" s="4"/>
      <c r="E358" s="10"/>
      <c r="F358" s="7"/>
      <c r="G358" s="4"/>
      <c r="H358" s="6"/>
      <c r="I358" s="11"/>
      <c r="J358" s="4"/>
      <c r="K358" s="10"/>
      <c r="L358" s="7"/>
      <c r="M358" s="4"/>
      <c r="N358" s="6"/>
      <c r="O358" s="11"/>
      <c r="P358" s="4"/>
      <c r="Q358" s="10"/>
      <c r="R358" s="7">
        <f t="shared" si="32"/>
        <v>0</v>
      </c>
      <c r="S358" s="7">
        <f t="shared" si="33"/>
        <v>0</v>
      </c>
      <c r="T358" s="7">
        <f t="shared" si="34"/>
        <v>0</v>
      </c>
    </row>
    <row r="359" spans="1:20" ht="12.75">
      <c r="A359" s="4">
        <v>12</v>
      </c>
      <c r="B359" s="8" t="str">
        <f>IF(Dane!B15="","",Dane!B15)</f>
        <v>Nazwisko Imię</v>
      </c>
      <c r="C359" s="11"/>
      <c r="D359" s="4"/>
      <c r="E359" s="10"/>
      <c r="F359" s="7"/>
      <c r="G359" s="4"/>
      <c r="H359" s="6"/>
      <c r="I359" s="11"/>
      <c r="J359" s="4"/>
      <c r="K359" s="10"/>
      <c r="L359" s="7"/>
      <c r="M359" s="4"/>
      <c r="N359" s="6"/>
      <c r="O359" s="11"/>
      <c r="P359" s="4"/>
      <c r="Q359" s="10"/>
      <c r="R359" s="7">
        <f t="shared" si="32"/>
        <v>0</v>
      </c>
      <c r="S359" s="7">
        <f t="shared" si="33"/>
        <v>0</v>
      </c>
      <c r="T359" s="7">
        <f t="shared" si="34"/>
        <v>0</v>
      </c>
    </row>
    <row r="360" spans="1:20" ht="12.75">
      <c r="A360" s="4">
        <v>13</v>
      </c>
      <c r="B360" s="8" t="str">
        <f>IF(Dane!B16="","",Dane!B16)</f>
        <v>Nazwisko Imię</v>
      </c>
      <c r="C360" s="11"/>
      <c r="D360" s="4"/>
      <c r="E360" s="10"/>
      <c r="F360" s="7"/>
      <c r="G360" s="4"/>
      <c r="H360" s="6"/>
      <c r="I360" s="11"/>
      <c r="J360" s="4"/>
      <c r="K360" s="10"/>
      <c r="L360" s="7"/>
      <c r="M360" s="4"/>
      <c r="N360" s="6"/>
      <c r="O360" s="11"/>
      <c r="P360" s="4"/>
      <c r="Q360" s="10"/>
      <c r="R360" s="7">
        <f t="shared" si="32"/>
        <v>0</v>
      </c>
      <c r="S360" s="7">
        <f t="shared" si="33"/>
        <v>0</v>
      </c>
      <c r="T360" s="7">
        <f t="shared" si="34"/>
        <v>0</v>
      </c>
    </row>
    <row r="361" spans="1:20" ht="12.75">
      <c r="A361" s="4">
        <v>14</v>
      </c>
      <c r="B361" s="8" t="str">
        <f>IF(Dane!B17="","",Dane!B17)</f>
        <v>Nazwisko Imię</v>
      </c>
      <c r="C361" s="11"/>
      <c r="D361" s="4"/>
      <c r="E361" s="10"/>
      <c r="F361" s="7"/>
      <c r="G361" s="4"/>
      <c r="H361" s="6"/>
      <c r="I361" s="11"/>
      <c r="J361" s="4"/>
      <c r="K361" s="10"/>
      <c r="L361" s="7"/>
      <c r="M361" s="4"/>
      <c r="N361" s="6"/>
      <c r="O361" s="11"/>
      <c r="P361" s="4"/>
      <c r="Q361" s="10"/>
      <c r="R361" s="7">
        <f t="shared" si="32"/>
        <v>0</v>
      </c>
      <c r="S361" s="7">
        <f t="shared" si="33"/>
        <v>0</v>
      </c>
      <c r="T361" s="7">
        <f t="shared" si="34"/>
        <v>0</v>
      </c>
    </row>
    <row r="362" spans="1:20" ht="12.75">
      <c r="A362" s="4">
        <v>15</v>
      </c>
      <c r="B362" s="8" t="str">
        <f>IF(Dane!B18="","",Dane!B18)</f>
        <v>Nazwisko Imię</v>
      </c>
      <c r="C362" s="11"/>
      <c r="D362" s="4"/>
      <c r="E362" s="10"/>
      <c r="F362" s="7"/>
      <c r="G362" s="4"/>
      <c r="H362" s="6"/>
      <c r="I362" s="11"/>
      <c r="J362" s="4"/>
      <c r="K362" s="10"/>
      <c r="L362" s="7"/>
      <c r="M362" s="4"/>
      <c r="N362" s="6"/>
      <c r="O362" s="11"/>
      <c r="P362" s="4"/>
      <c r="Q362" s="10"/>
      <c r="R362" s="7">
        <f t="shared" si="32"/>
        <v>0</v>
      </c>
      <c r="S362" s="7">
        <f t="shared" si="33"/>
        <v>0</v>
      </c>
      <c r="T362" s="7">
        <f t="shared" si="34"/>
        <v>0</v>
      </c>
    </row>
    <row r="363" spans="1:20" ht="12.75">
      <c r="A363" s="4">
        <v>16</v>
      </c>
      <c r="B363" s="8" t="str">
        <f>IF(Dane!B19="","",Dane!B19)</f>
        <v>Nazwisko Imię</v>
      </c>
      <c r="C363" s="11"/>
      <c r="D363" s="4"/>
      <c r="E363" s="10"/>
      <c r="F363" s="7"/>
      <c r="G363" s="4"/>
      <c r="H363" s="6"/>
      <c r="I363" s="11"/>
      <c r="J363" s="4"/>
      <c r="K363" s="10"/>
      <c r="L363" s="7"/>
      <c r="M363" s="4"/>
      <c r="N363" s="6"/>
      <c r="O363" s="11"/>
      <c r="P363" s="4"/>
      <c r="Q363" s="10"/>
      <c r="R363" s="7">
        <f t="shared" si="32"/>
        <v>0</v>
      </c>
      <c r="S363" s="7">
        <f t="shared" si="33"/>
        <v>0</v>
      </c>
      <c r="T363" s="7">
        <f t="shared" si="34"/>
        <v>0</v>
      </c>
    </row>
    <row r="364" spans="1:20" ht="12.75">
      <c r="A364" s="4">
        <v>17</v>
      </c>
      <c r="B364" s="8" t="str">
        <f>IF(Dane!B20="","",Dane!B20)</f>
        <v>Nazwisko Imię</v>
      </c>
      <c r="C364" s="11"/>
      <c r="D364" s="4"/>
      <c r="E364" s="10"/>
      <c r="F364" s="7"/>
      <c r="G364" s="4"/>
      <c r="H364" s="6"/>
      <c r="I364" s="11"/>
      <c r="J364" s="4"/>
      <c r="K364" s="10"/>
      <c r="L364" s="7"/>
      <c r="M364" s="4"/>
      <c r="N364" s="6"/>
      <c r="O364" s="11"/>
      <c r="P364" s="4"/>
      <c r="Q364" s="10"/>
      <c r="R364" s="7">
        <f t="shared" si="32"/>
        <v>0</v>
      </c>
      <c r="S364" s="7">
        <f t="shared" si="33"/>
        <v>0</v>
      </c>
      <c r="T364" s="7">
        <f t="shared" si="34"/>
        <v>0</v>
      </c>
    </row>
    <row r="365" spans="1:20" ht="12.75">
      <c r="A365" s="4">
        <v>18</v>
      </c>
      <c r="B365" s="8" t="str">
        <f>IF(Dane!B21="","",Dane!B21)</f>
        <v>Nazwisko Imię</v>
      </c>
      <c r="C365" s="11"/>
      <c r="D365" s="4"/>
      <c r="E365" s="10"/>
      <c r="F365" s="7"/>
      <c r="G365" s="4"/>
      <c r="H365" s="6"/>
      <c r="I365" s="11"/>
      <c r="J365" s="4"/>
      <c r="K365" s="10"/>
      <c r="L365" s="7"/>
      <c r="M365" s="4"/>
      <c r="N365" s="6"/>
      <c r="O365" s="11"/>
      <c r="P365" s="4"/>
      <c r="Q365" s="10"/>
      <c r="R365" s="7">
        <f t="shared" si="32"/>
        <v>0</v>
      </c>
      <c r="S365" s="7">
        <f t="shared" si="33"/>
        <v>0</v>
      </c>
      <c r="T365" s="7">
        <f t="shared" si="34"/>
        <v>0</v>
      </c>
    </row>
    <row r="366" spans="1:20" ht="12.75">
      <c r="A366" s="4">
        <v>19</v>
      </c>
      <c r="B366" s="8" t="str">
        <f>IF(Dane!B22="","",Dane!B22)</f>
        <v>Nazwisko Imię</v>
      </c>
      <c r="C366" s="11"/>
      <c r="D366" s="4"/>
      <c r="E366" s="10"/>
      <c r="F366" s="7"/>
      <c r="G366" s="4"/>
      <c r="H366" s="6"/>
      <c r="I366" s="11"/>
      <c r="J366" s="4"/>
      <c r="K366" s="10"/>
      <c r="L366" s="7"/>
      <c r="M366" s="4"/>
      <c r="N366" s="6"/>
      <c r="O366" s="11"/>
      <c r="P366" s="4"/>
      <c r="Q366" s="10"/>
      <c r="R366" s="7">
        <f t="shared" si="32"/>
        <v>0</v>
      </c>
      <c r="S366" s="7">
        <f t="shared" si="33"/>
        <v>0</v>
      </c>
      <c r="T366" s="7">
        <f t="shared" si="34"/>
        <v>0</v>
      </c>
    </row>
    <row r="367" spans="1:20" ht="12.75">
      <c r="A367" s="4">
        <v>20</v>
      </c>
      <c r="B367" s="8" t="str">
        <f>IF(Dane!B23="","",Dane!B23)</f>
        <v>Nazwisko Imię</v>
      </c>
      <c r="C367" s="11"/>
      <c r="D367" s="4"/>
      <c r="E367" s="10"/>
      <c r="F367" s="7"/>
      <c r="G367" s="4"/>
      <c r="H367" s="6"/>
      <c r="I367" s="11"/>
      <c r="J367" s="4"/>
      <c r="K367" s="10"/>
      <c r="L367" s="7"/>
      <c r="M367" s="4"/>
      <c r="N367" s="6"/>
      <c r="O367" s="11"/>
      <c r="P367" s="4"/>
      <c r="Q367" s="10"/>
      <c r="R367" s="7">
        <f t="shared" si="32"/>
        <v>0</v>
      </c>
      <c r="S367" s="7">
        <f t="shared" si="33"/>
        <v>0</v>
      </c>
      <c r="T367" s="7">
        <f t="shared" si="34"/>
        <v>0</v>
      </c>
    </row>
    <row r="368" spans="1:20" ht="12.75">
      <c r="A368" s="4">
        <v>21</v>
      </c>
      <c r="B368" s="8" t="str">
        <f>IF(Dane!B24="","",Dane!B24)</f>
        <v>Nazwisko Imię</v>
      </c>
      <c r="C368" s="11"/>
      <c r="D368" s="4"/>
      <c r="E368" s="10"/>
      <c r="F368" s="7"/>
      <c r="G368" s="4"/>
      <c r="H368" s="6"/>
      <c r="I368" s="11"/>
      <c r="J368" s="4"/>
      <c r="K368" s="10"/>
      <c r="L368" s="7"/>
      <c r="M368" s="4"/>
      <c r="N368" s="6"/>
      <c r="O368" s="11"/>
      <c r="P368" s="4"/>
      <c r="Q368" s="10"/>
      <c r="R368" s="7">
        <f t="shared" si="32"/>
        <v>0</v>
      </c>
      <c r="S368" s="7">
        <f t="shared" si="33"/>
        <v>0</v>
      </c>
      <c r="T368" s="7">
        <f t="shared" si="34"/>
        <v>0</v>
      </c>
    </row>
    <row r="369" spans="1:20" ht="12.75">
      <c r="A369" s="4">
        <v>22</v>
      </c>
      <c r="B369" s="8" t="str">
        <f>IF(Dane!B25="","",Dane!B25)</f>
        <v>Nazwisko Imię</v>
      </c>
      <c r="C369" s="11"/>
      <c r="D369" s="4"/>
      <c r="E369" s="10"/>
      <c r="F369" s="7"/>
      <c r="G369" s="4"/>
      <c r="H369" s="6"/>
      <c r="I369" s="11"/>
      <c r="J369" s="4"/>
      <c r="K369" s="10"/>
      <c r="L369" s="7"/>
      <c r="M369" s="4"/>
      <c r="N369" s="6"/>
      <c r="O369" s="11"/>
      <c r="P369" s="4"/>
      <c r="Q369" s="10"/>
      <c r="R369" s="7">
        <f t="shared" si="32"/>
        <v>0</v>
      </c>
      <c r="S369" s="7">
        <f t="shared" si="33"/>
        <v>0</v>
      </c>
      <c r="T369" s="7">
        <f t="shared" si="34"/>
        <v>0</v>
      </c>
    </row>
    <row r="370" spans="1:20" ht="12.75">
      <c r="A370" s="4">
        <v>23</v>
      </c>
      <c r="B370" s="8" t="str">
        <f>IF(Dane!B26="","",Dane!B26)</f>
        <v>Nazwisko Imię</v>
      </c>
      <c r="C370" s="11"/>
      <c r="D370" s="4"/>
      <c r="E370" s="10"/>
      <c r="F370" s="7"/>
      <c r="G370" s="4"/>
      <c r="H370" s="6"/>
      <c r="I370" s="11"/>
      <c r="J370" s="4"/>
      <c r="K370" s="10"/>
      <c r="L370" s="7"/>
      <c r="M370" s="4"/>
      <c r="N370" s="6"/>
      <c r="O370" s="11"/>
      <c r="P370" s="4"/>
      <c r="Q370" s="10"/>
      <c r="R370" s="7">
        <f t="shared" si="32"/>
        <v>0</v>
      </c>
      <c r="S370" s="7">
        <f t="shared" si="33"/>
        <v>0</v>
      </c>
      <c r="T370" s="7">
        <f t="shared" si="34"/>
        <v>0</v>
      </c>
    </row>
    <row r="371" spans="1:20" ht="12.75">
      <c r="A371" s="4">
        <v>24</v>
      </c>
      <c r="B371" s="8" t="str">
        <f>IF(Dane!B27="","",Dane!B27)</f>
        <v>Nazwisko Imię</v>
      </c>
      <c r="C371" s="11"/>
      <c r="D371" s="4"/>
      <c r="E371" s="10"/>
      <c r="F371" s="7"/>
      <c r="G371" s="4"/>
      <c r="H371" s="6"/>
      <c r="I371" s="11"/>
      <c r="J371" s="4"/>
      <c r="K371" s="10"/>
      <c r="L371" s="7"/>
      <c r="M371" s="4"/>
      <c r="N371" s="6"/>
      <c r="O371" s="11"/>
      <c r="P371" s="4"/>
      <c r="Q371" s="10"/>
      <c r="R371" s="7">
        <f t="shared" si="32"/>
        <v>0</v>
      </c>
      <c r="S371" s="7">
        <f t="shared" si="33"/>
        <v>0</v>
      </c>
      <c r="T371" s="7">
        <f t="shared" si="34"/>
        <v>0</v>
      </c>
    </row>
    <row r="372" spans="1:20" ht="12.75">
      <c r="A372" s="4">
        <v>25</v>
      </c>
      <c r="B372" s="8">
        <f>IF(Dane!B28="","",Dane!B28)</f>
      </c>
      <c r="C372" s="11"/>
      <c r="D372" s="4"/>
      <c r="E372" s="10"/>
      <c r="F372" s="7"/>
      <c r="G372" s="4"/>
      <c r="H372" s="6"/>
      <c r="I372" s="11"/>
      <c r="J372" s="4"/>
      <c r="K372" s="10"/>
      <c r="L372" s="7"/>
      <c r="M372" s="4"/>
      <c r="N372" s="6"/>
      <c r="O372" s="11"/>
      <c r="P372" s="4"/>
      <c r="Q372" s="10"/>
      <c r="R372" s="7">
        <f t="shared" si="32"/>
        <v>0</v>
      </c>
      <c r="S372" s="7">
        <f t="shared" si="33"/>
        <v>0</v>
      </c>
      <c r="T372" s="7">
        <f t="shared" si="34"/>
        <v>0</v>
      </c>
    </row>
    <row r="373" spans="1:20" ht="12.75">
      <c r="A373" s="4">
        <v>26</v>
      </c>
      <c r="B373" s="8">
        <f>IF(Dane!B29="","",Dane!B29)</f>
      </c>
      <c r="C373" s="11"/>
      <c r="D373" s="4"/>
      <c r="E373" s="10"/>
      <c r="F373" s="7"/>
      <c r="G373" s="4"/>
      <c r="H373" s="6"/>
      <c r="I373" s="11"/>
      <c r="J373" s="4"/>
      <c r="K373" s="10"/>
      <c r="L373" s="7"/>
      <c r="M373" s="4"/>
      <c r="N373" s="6"/>
      <c r="O373" s="11"/>
      <c r="P373" s="4"/>
      <c r="Q373" s="10"/>
      <c r="R373" s="7">
        <f t="shared" si="32"/>
        <v>0</v>
      </c>
      <c r="S373" s="7">
        <f t="shared" si="33"/>
        <v>0</v>
      </c>
      <c r="T373" s="7">
        <f t="shared" si="34"/>
        <v>0</v>
      </c>
    </row>
    <row r="374" spans="1:20" ht="12.75">
      <c r="A374" s="4">
        <v>27</v>
      </c>
      <c r="B374" s="8">
        <f>IF(Dane!B30="","",Dane!B30)</f>
      </c>
      <c r="C374" s="11"/>
      <c r="D374" s="4"/>
      <c r="E374" s="10"/>
      <c r="F374" s="7"/>
      <c r="G374" s="4"/>
      <c r="H374" s="6"/>
      <c r="I374" s="11"/>
      <c r="J374" s="4"/>
      <c r="K374" s="10"/>
      <c r="L374" s="7"/>
      <c r="M374" s="4"/>
      <c r="N374" s="6"/>
      <c r="O374" s="11"/>
      <c r="P374" s="4"/>
      <c r="Q374" s="10"/>
      <c r="R374" s="7">
        <f t="shared" si="32"/>
        <v>0</v>
      </c>
      <c r="S374" s="7">
        <f t="shared" si="33"/>
        <v>0</v>
      </c>
      <c r="T374" s="7">
        <f t="shared" si="34"/>
        <v>0</v>
      </c>
    </row>
    <row r="375" spans="1:20" ht="12.75">
      <c r="A375" s="4">
        <v>28</v>
      </c>
      <c r="B375" s="8">
        <f>IF(Dane!B31="","",Dane!B31)</f>
      </c>
      <c r="C375" s="11"/>
      <c r="D375" s="4"/>
      <c r="E375" s="10"/>
      <c r="F375" s="7"/>
      <c r="G375" s="4"/>
      <c r="H375" s="6"/>
      <c r="I375" s="11"/>
      <c r="J375" s="4"/>
      <c r="K375" s="10"/>
      <c r="L375" s="7"/>
      <c r="M375" s="4"/>
      <c r="N375" s="6"/>
      <c r="O375" s="11"/>
      <c r="P375" s="4"/>
      <c r="Q375" s="10"/>
      <c r="R375" s="7">
        <f t="shared" si="32"/>
        <v>0</v>
      </c>
      <c r="S375" s="7">
        <f t="shared" si="33"/>
        <v>0</v>
      </c>
      <c r="T375" s="7">
        <f t="shared" si="34"/>
        <v>0</v>
      </c>
    </row>
    <row r="376" spans="1:20" ht="12.75">
      <c r="A376" s="4">
        <v>29</v>
      </c>
      <c r="B376" s="8">
        <f>IF(Dane!B32="","",Dane!B32)</f>
      </c>
      <c r="C376" s="11"/>
      <c r="D376" s="4"/>
      <c r="E376" s="10"/>
      <c r="F376" s="7"/>
      <c r="G376" s="4"/>
      <c r="H376" s="6"/>
      <c r="I376" s="11"/>
      <c r="J376" s="4"/>
      <c r="K376" s="10"/>
      <c r="L376" s="7"/>
      <c r="M376" s="4"/>
      <c r="N376" s="6"/>
      <c r="O376" s="11"/>
      <c r="P376" s="4"/>
      <c r="Q376" s="10"/>
      <c r="R376" s="7">
        <f t="shared" si="32"/>
        <v>0</v>
      </c>
      <c r="S376" s="7">
        <f t="shared" si="33"/>
        <v>0</v>
      </c>
      <c r="T376" s="7">
        <f t="shared" si="34"/>
        <v>0</v>
      </c>
    </row>
    <row r="377" spans="1:20" ht="12.75">
      <c r="A377" s="4">
        <v>30</v>
      </c>
      <c r="B377" s="8">
        <f>IF(Dane!B33="","",Dane!B33)</f>
      </c>
      <c r="C377" s="11"/>
      <c r="D377" s="4"/>
      <c r="E377" s="10"/>
      <c r="F377" s="7"/>
      <c r="G377" s="4"/>
      <c r="H377" s="6"/>
      <c r="I377" s="11"/>
      <c r="J377" s="4"/>
      <c r="K377" s="10"/>
      <c r="L377" s="7"/>
      <c r="M377" s="4"/>
      <c r="N377" s="6"/>
      <c r="O377" s="11"/>
      <c r="P377" s="4"/>
      <c r="Q377" s="10"/>
      <c r="R377" s="7">
        <f t="shared" si="32"/>
        <v>0</v>
      </c>
      <c r="S377" s="7">
        <f t="shared" si="33"/>
        <v>0</v>
      </c>
      <c r="T377" s="7">
        <f t="shared" si="34"/>
        <v>0</v>
      </c>
    </row>
    <row r="378" spans="1:20" ht="12.75">
      <c r="A378" s="4">
        <v>31</v>
      </c>
      <c r="B378" s="8">
        <f>IF(Dane!B34="","",Dane!B34)</f>
      </c>
      <c r="C378" s="11"/>
      <c r="D378" s="4"/>
      <c r="E378" s="10"/>
      <c r="F378" s="7"/>
      <c r="G378" s="4"/>
      <c r="H378" s="6"/>
      <c r="I378" s="11"/>
      <c r="J378" s="4"/>
      <c r="K378" s="10"/>
      <c r="L378" s="7"/>
      <c r="M378" s="4"/>
      <c r="N378" s="6"/>
      <c r="O378" s="11"/>
      <c r="P378" s="4"/>
      <c r="Q378" s="10"/>
      <c r="R378" s="7">
        <f t="shared" si="32"/>
        <v>0</v>
      </c>
      <c r="S378" s="7">
        <f t="shared" si="33"/>
        <v>0</v>
      </c>
      <c r="T378" s="7">
        <f t="shared" si="34"/>
        <v>0</v>
      </c>
    </row>
    <row r="379" spans="1:20" ht="12.75">
      <c r="A379" s="4">
        <v>32</v>
      </c>
      <c r="B379" s="8">
        <f>IF(Dane!B35="","",Dane!B35)</f>
      </c>
      <c r="C379" s="11"/>
      <c r="D379" s="4"/>
      <c r="E379" s="10"/>
      <c r="F379" s="7"/>
      <c r="G379" s="4"/>
      <c r="H379" s="6"/>
      <c r="I379" s="11"/>
      <c r="J379" s="4"/>
      <c r="K379" s="10"/>
      <c r="L379" s="7"/>
      <c r="M379" s="4"/>
      <c r="N379" s="6"/>
      <c r="O379" s="11"/>
      <c r="P379" s="4"/>
      <c r="Q379" s="10"/>
      <c r="R379" s="7">
        <f t="shared" si="32"/>
        <v>0</v>
      </c>
      <c r="S379" s="7">
        <f t="shared" si="33"/>
        <v>0</v>
      </c>
      <c r="T379" s="7">
        <f t="shared" si="34"/>
        <v>0</v>
      </c>
    </row>
    <row r="380" spans="1:20" ht="12.75">
      <c r="A380" s="4">
        <v>33</v>
      </c>
      <c r="B380" s="8">
        <f>IF(Dane!B36="","",Dane!B36)</f>
      </c>
      <c r="C380" s="11"/>
      <c r="D380" s="4"/>
      <c r="E380" s="10"/>
      <c r="F380" s="7"/>
      <c r="G380" s="4"/>
      <c r="H380" s="6"/>
      <c r="I380" s="11"/>
      <c r="J380" s="4"/>
      <c r="K380" s="10"/>
      <c r="L380" s="7"/>
      <c r="M380" s="4"/>
      <c r="N380" s="6"/>
      <c r="O380" s="11"/>
      <c r="P380" s="4"/>
      <c r="Q380" s="10"/>
      <c r="R380" s="7">
        <f t="shared" si="32"/>
        <v>0</v>
      </c>
      <c r="S380" s="7">
        <f t="shared" si="33"/>
        <v>0</v>
      </c>
      <c r="T380" s="7">
        <f t="shared" si="34"/>
        <v>0</v>
      </c>
    </row>
    <row r="381" spans="1:20" ht="12.75">
      <c r="A381" s="4">
        <v>34</v>
      </c>
      <c r="B381" s="8">
        <f>IF(Dane!B37="","",Dane!B37)</f>
      </c>
      <c r="C381" s="11"/>
      <c r="D381" s="4"/>
      <c r="E381" s="10"/>
      <c r="F381" s="7"/>
      <c r="G381" s="4"/>
      <c r="H381" s="6"/>
      <c r="I381" s="11"/>
      <c r="J381" s="4"/>
      <c r="K381" s="10"/>
      <c r="L381" s="7"/>
      <c r="M381" s="4"/>
      <c r="N381" s="6"/>
      <c r="O381" s="11"/>
      <c r="P381" s="4"/>
      <c r="Q381" s="10"/>
      <c r="R381" s="7">
        <f t="shared" si="32"/>
        <v>0</v>
      </c>
      <c r="S381" s="7">
        <f t="shared" si="33"/>
        <v>0</v>
      </c>
      <c r="T381" s="7">
        <f t="shared" si="34"/>
        <v>0</v>
      </c>
    </row>
    <row r="382" spans="1:20" ht="12.75">
      <c r="A382" s="4">
        <v>34</v>
      </c>
      <c r="B382" s="8">
        <f>IF(Dane!B38="","",Dane!B38)</f>
      </c>
      <c r="C382" s="11"/>
      <c r="D382" s="4"/>
      <c r="E382" s="10"/>
      <c r="F382" s="7"/>
      <c r="G382" s="4"/>
      <c r="H382" s="6"/>
      <c r="I382" s="11"/>
      <c r="J382" s="4"/>
      <c r="K382" s="10"/>
      <c r="L382" s="7"/>
      <c r="M382" s="4"/>
      <c r="N382" s="6"/>
      <c r="O382" s="11"/>
      <c r="P382" s="4"/>
      <c r="Q382" s="10"/>
      <c r="R382" s="7">
        <f t="shared" si="32"/>
        <v>0</v>
      </c>
      <c r="S382" s="7">
        <f t="shared" si="33"/>
        <v>0</v>
      </c>
      <c r="T382" s="7">
        <f t="shared" si="34"/>
        <v>0</v>
      </c>
    </row>
    <row r="383" spans="1:20" ht="12.75">
      <c r="A383" s="4">
        <v>34</v>
      </c>
      <c r="B383" s="8">
        <f>IF(Dane!B39="","",Dane!B39)</f>
      </c>
      <c r="C383" s="11"/>
      <c r="D383" s="4"/>
      <c r="E383" s="10"/>
      <c r="F383" s="7"/>
      <c r="G383" s="4"/>
      <c r="H383" s="6"/>
      <c r="I383" s="11"/>
      <c r="J383" s="4"/>
      <c r="K383" s="10"/>
      <c r="L383" s="7"/>
      <c r="M383" s="4"/>
      <c r="N383" s="6"/>
      <c r="O383" s="11"/>
      <c r="P383" s="4"/>
      <c r="Q383" s="10"/>
      <c r="R383" s="7">
        <f t="shared" si="32"/>
        <v>0</v>
      </c>
      <c r="S383" s="7">
        <f t="shared" si="33"/>
        <v>0</v>
      </c>
      <c r="T383" s="7">
        <f t="shared" si="34"/>
        <v>0</v>
      </c>
    </row>
    <row r="384" spans="1:20" ht="12.75">
      <c r="A384" s="4">
        <v>34</v>
      </c>
      <c r="B384" s="8">
        <f>IF(Dane!B40="","",Dane!B40)</f>
      </c>
      <c r="C384" s="11"/>
      <c r="D384" s="4"/>
      <c r="E384" s="10"/>
      <c r="F384" s="7"/>
      <c r="G384" s="4"/>
      <c r="H384" s="6"/>
      <c r="I384" s="11"/>
      <c r="J384" s="4"/>
      <c r="K384" s="10"/>
      <c r="L384" s="7"/>
      <c r="M384" s="4"/>
      <c r="N384" s="6"/>
      <c r="O384" s="11"/>
      <c r="P384" s="4"/>
      <c r="Q384" s="10"/>
      <c r="R384" s="7">
        <f t="shared" si="32"/>
        <v>0</v>
      </c>
      <c r="S384" s="7">
        <f t="shared" si="33"/>
        <v>0</v>
      </c>
      <c r="T384" s="7">
        <f t="shared" si="34"/>
        <v>0</v>
      </c>
    </row>
    <row r="385" spans="1:20" ht="12.75">
      <c r="A385" s="4">
        <v>34</v>
      </c>
      <c r="B385" s="8">
        <f>IF(Dane!B41="","",Dane!B41)</f>
      </c>
      <c r="C385" s="11"/>
      <c r="D385" s="4"/>
      <c r="E385" s="10"/>
      <c r="F385" s="7"/>
      <c r="G385" s="4"/>
      <c r="H385" s="6"/>
      <c r="I385" s="11"/>
      <c r="J385" s="4"/>
      <c r="K385" s="10"/>
      <c r="L385" s="7"/>
      <c r="M385" s="4"/>
      <c r="N385" s="6"/>
      <c r="O385" s="11"/>
      <c r="P385" s="4"/>
      <c r="Q385" s="10"/>
      <c r="R385" s="7">
        <f t="shared" si="32"/>
        <v>0</v>
      </c>
      <c r="S385" s="7">
        <f t="shared" si="33"/>
        <v>0</v>
      </c>
      <c r="T385" s="7">
        <f t="shared" si="34"/>
        <v>0</v>
      </c>
    </row>
    <row r="386" spans="1:20" ht="12.75">
      <c r="A386" s="5"/>
      <c r="B386" s="6" t="s">
        <v>10</v>
      </c>
      <c r="C386" s="11">
        <f aca="true" t="shared" si="35" ref="C386:Q386">SUM(C348:C384)</f>
        <v>0</v>
      </c>
      <c r="D386" s="4">
        <f t="shared" si="35"/>
        <v>0</v>
      </c>
      <c r="E386" s="10">
        <f t="shared" si="35"/>
        <v>0</v>
      </c>
      <c r="F386" s="7">
        <f t="shared" si="35"/>
        <v>0</v>
      </c>
      <c r="G386" s="4">
        <f t="shared" si="35"/>
        <v>0</v>
      </c>
      <c r="H386" s="6">
        <f t="shared" si="35"/>
        <v>0</v>
      </c>
      <c r="I386" s="11">
        <f t="shared" si="35"/>
        <v>0</v>
      </c>
      <c r="J386" s="4">
        <f t="shared" si="35"/>
        <v>0</v>
      </c>
      <c r="K386" s="10">
        <f t="shared" si="35"/>
        <v>0</v>
      </c>
      <c r="L386" s="11">
        <f t="shared" si="35"/>
        <v>0</v>
      </c>
      <c r="M386" s="4">
        <f t="shared" si="35"/>
        <v>0</v>
      </c>
      <c r="N386" s="6">
        <f t="shared" si="35"/>
        <v>0</v>
      </c>
      <c r="O386" s="11">
        <f t="shared" si="35"/>
        <v>0</v>
      </c>
      <c r="P386" s="4">
        <f t="shared" si="35"/>
        <v>0</v>
      </c>
      <c r="Q386" s="10">
        <f t="shared" si="35"/>
        <v>0</v>
      </c>
      <c r="R386" s="7">
        <f t="shared" si="32"/>
        <v>0</v>
      </c>
      <c r="S386" s="4">
        <f t="shared" si="33"/>
        <v>0</v>
      </c>
      <c r="T386" s="4">
        <f t="shared" si="34"/>
        <v>0</v>
      </c>
    </row>
    <row r="387" ht="12.75"/>
    <row r="388" spans="2:20" ht="36">
      <c r="B388" s="191" t="s">
        <v>152</v>
      </c>
      <c r="C388" s="218"/>
      <c r="D388" s="218"/>
      <c r="E388" s="218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>
        <f>SUM(C388:Q388)</f>
        <v>0</v>
      </c>
      <c r="S388" s="218"/>
      <c r="T388" s="218"/>
    </row>
    <row r="389" spans="1:20" ht="12.75">
      <c r="A389" s="216" t="s">
        <v>0</v>
      </c>
      <c r="B389" s="217" t="s">
        <v>1</v>
      </c>
      <c r="C389" s="211">
        <v>1</v>
      </c>
      <c r="D389" s="212"/>
      <c r="E389" s="213"/>
      <c r="F389" s="214">
        <v>2</v>
      </c>
      <c r="G389" s="212"/>
      <c r="H389" s="215"/>
      <c r="I389" s="211">
        <v>3</v>
      </c>
      <c r="J389" s="212"/>
      <c r="K389" s="213"/>
      <c r="L389" s="214">
        <v>4</v>
      </c>
      <c r="M389" s="212"/>
      <c r="N389" s="215"/>
      <c r="O389" s="211">
        <v>5</v>
      </c>
      <c r="P389" s="212"/>
      <c r="Q389" s="213"/>
      <c r="R389" s="211" t="s">
        <v>26</v>
      </c>
      <c r="S389" s="212"/>
      <c r="T389" s="212"/>
    </row>
    <row r="390" spans="1:20" ht="12.75">
      <c r="A390" s="216"/>
      <c r="B390" s="217"/>
      <c r="C390" s="11" t="s">
        <v>7</v>
      </c>
      <c r="D390" s="4" t="s">
        <v>8</v>
      </c>
      <c r="E390" s="10" t="s">
        <v>9</v>
      </c>
      <c r="F390" s="7" t="s">
        <v>7</v>
      </c>
      <c r="G390" s="4" t="s">
        <v>8</v>
      </c>
      <c r="H390" s="6" t="s">
        <v>9</v>
      </c>
      <c r="I390" s="11" t="s">
        <v>7</v>
      </c>
      <c r="J390" s="4" t="s">
        <v>8</v>
      </c>
      <c r="K390" s="10" t="s">
        <v>9</v>
      </c>
      <c r="L390" s="7" t="s">
        <v>7</v>
      </c>
      <c r="M390" s="4" t="s">
        <v>8</v>
      </c>
      <c r="N390" s="6" t="s">
        <v>9</v>
      </c>
      <c r="O390" s="11" t="s">
        <v>7</v>
      </c>
      <c r="P390" s="4" t="s">
        <v>8</v>
      </c>
      <c r="Q390" s="10" t="s">
        <v>9</v>
      </c>
      <c r="R390" s="7" t="s">
        <v>7</v>
      </c>
      <c r="S390" s="4" t="s">
        <v>8</v>
      </c>
      <c r="T390" s="4" t="s">
        <v>9</v>
      </c>
    </row>
    <row r="391" spans="1:20" ht="12.75">
      <c r="A391" s="4">
        <v>1</v>
      </c>
      <c r="B391" s="8" t="str">
        <f>IF(Dane!B4="","",Dane!B4)</f>
        <v>Nazwisko Imię</v>
      </c>
      <c r="C391" s="11"/>
      <c r="D391" s="4"/>
      <c r="E391" s="10"/>
      <c r="F391" s="7"/>
      <c r="G391" s="4"/>
      <c r="H391" s="6"/>
      <c r="I391" s="11"/>
      <c r="J391" s="4"/>
      <c r="K391" s="10"/>
      <c r="L391" s="7"/>
      <c r="M391" s="4"/>
      <c r="N391" s="6"/>
      <c r="O391" s="11"/>
      <c r="P391" s="4"/>
      <c r="Q391" s="10"/>
      <c r="R391" s="7">
        <f aca="true" t="shared" si="36" ref="R391:R429">C391+F391+I391+L391+O391</f>
        <v>0</v>
      </c>
      <c r="S391" s="7">
        <f aca="true" t="shared" si="37" ref="S391:S429">D391+G391+J391+M391+P391</f>
        <v>0</v>
      </c>
      <c r="T391" s="7">
        <f aca="true" t="shared" si="38" ref="T391:T429">E391+H391+K391+N391+Q391</f>
        <v>0</v>
      </c>
    </row>
    <row r="392" spans="1:20" ht="12.75">
      <c r="A392" s="4">
        <v>2</v>
      </c>
      <c r="B392" s="8" t="str">
        <f>IF(Dane!B5="","",Dane!B5)</f>
        <v>Nazwisko Imię</v>
      </c>
      <c r="C392" s="11"/>
      <c r="D392" s="4"/>
      <c r="E392" s="10"/>
      <c r="F392" s="7"/>
      <c r="G392" s="4"/>
      <c r="H392" s="6"/>
      <c r="I392" s="11"/>
      <c r="J392" s="4"/>
      <c r="K392" s="10"/>
      <c r="L392" s="7"/>
      <c r="M392" s="4"/>
      <c r="N392" s="6"/>
      <c r="O392" s="11"/>
      <c r="P392" s="4"/>
      <c r="Q392" s="10"/>
      <c r="R392" s="7">
        <f t="shared" si="36"/>
        <v>0</v>
      </c>
      <c r="S392" s="7">
        <f t="shared" si="37"/>
        <v>0</v>
      </c>
      <c r="T392" s="7">
        <f t="shared" si="38"/>
        <v>0</v>
      </c>
    </row>
    <row r="393" spans="1:20" ht="12.75">
      <c r="A393" s="4">
        <v>3</v>
      </c>
      <c r="B393" s="8" t="str">
        <f>IF(Dane!B6="","",Dane!B6)</f>
        <v>Nazwisko Imię</v>
      </c>
      <c r="C393" s="11"/>
      <c r="D393" s="4"/>
      <c r="E393" s="10"/>
      <c r="F393" s="7"/>
      <c r="G393" s="4"/>
      <c r="H393" s="6"/>
      <c r="I393" s="11"/>
      <c r="J393" s="4"/>
      <c r="K393" s="10"/>
      <c r="L393" s="7"/>
      <c r="M393" s="4"/>
      <c r="N393" s="6"/>
      <c r="O393" s="11"/>
      <c r="P393" s="4"/>
      <c r="Q393" s="10"/>
      <c r="R393" s="7">
        <f t="shared" si="36"/>
        <v>0</v>
      </c>
      <c r="S393" s="7">
        <f t="shared" si="37"/>
        <v>0</v>
      </c>
      <c r="T393" s="7">
        <f t="shared" si="38"/>
        <v>0</v>
      </c>
    </row>
    <row r="394" spans="1:20" ht="12.75">
      <c r="A394" s="4">
        <v>4</v>
      </c>
      <c r="B394" s="8" t="str">
        <f>IF(Dane!B7="","",Dane!B7)</f>
        <v>Nazwisko Imię</v>
      </c>
      <c r="C394" s="11"/>
      <c r="D394" s="4"/>
      <c r="E394" s="10"/>
      <c r="F394" s="7"/>
      <c r="G394" s="4"/>
      <c r="H394" s="6"/>
      <c r="I394" s="11"/>
      <c r="J394" s="4"/>
      <c r="K394" s="10"/>
      <c r="L394" s="7"/>
      <c r="M394" s="4"/>
      <c r="N394" s="6"/>
      <c r="O394" s="11"/>
      <c r="P394" s="4"/>
      <c r="Q394" s="10"/>
      <c r="R394" s="7">
        <f t="shared" si="36"/>
        <v>0</v>
      </c>
      <c r="S394" s="7">
        <f t="shared" si="37"/>
        <v>0</v>
      </c>
      <c r="T394" s="7">
        <f t="shared" si="38"/>
        <v>0</v>
      </c>
    </row>
    <row r="395" spans="1:20" ht="12.75">
      <c r="A395" s="4">
        <v>5</v>
      </c>
      <c r="B395" s="8" t="str">
        <f>IF(Dane!B8="","",Dane!B8)</f>
        <v>Nazwisko Imię</v>
      </c>
      <c r="C395" s="11"/>
      <c r="D395" s="4"/>
      <c r="E395" s="10"/>
      <c r="F395" s="7"/>
      <c r="G395" s="4"/>
      <c r="H395" s="6"/>
      <c r="I395" s="11"/>
      <c r="J395" s="4"/>
      <c r="K395" s="10"/>
      <c r="L395" s="7"/>
      <c r="M395" s="4"/>
      <c r="N395" s="6"/>
      <c r="O395" s="11"/>
      <c r="P395" s="4"/>
      <c r="Q395" s="10"/>
      <c r="R395" s="7">
        <f t="shared" si="36"/>
        <v>0</v>
      </c>
      <c r="S395" s="7">
        <f t="shared" si="37"/>
        <v>0</v>
      </c>
      <c r="T395" s="7">
        <f t="shared" si="38"/>
        <v>0</v>
      </c>
    </row>
    <row r="396" spans="1:20" ht="12.75">
      <c r="A396" s="4">
        <v>6</v>
      </c>
      <c r="B396" s="8" t="str">
        <f>IF(Dane!B9="","",Dane!B9)</f>
        <v>Nazwisko Imię</v>
      </c>
      <c r="C396" s="11"/>
      <c r="D396" s="4"/>
      <c r="E396" s="10"/>
      <c r="F396" s="7"/>
      <c r="G396" s="4"/>
      <c r="H396" s="6"/>
      <c r="I396" s="11"/>
      <c r="J396" s="4"/>
      <c r="K396" s="10"/>
      <c r="L396" s="7"/>
      <c r="M396" s="4"/>
      <c r="N396" s="6"/>
      <c r="O396" s="11"/>
      <c r="P396" s="4"/>
      <c r="Q396" s="10"/>
      <c r="R396" s="7">
        <f t="shared" si="36"/>
        <v>0</v>
      </c>
      <c r="S396" s="7">
        <f t="shared" si="37"/>
        <v>0</v>
      </c>
      <c r="T396" s="7">
        <f t="shared" si="38"/>
        <v>0</v>
      </c>
    </row>
    <row r="397" spans="1:20" ht="12.75">
      <c r="A397" s="4">
        <v>7</v>
      </c>
      <c r="B397" s="8" t="str">
        <f>IF(Dane!B10="","",Dane!B10)</f>
        <v>Nazwisko Imię</v>
      </c>
      <c r="C397" s="11"/>
      <c r="D397" s="4"/>
      <c r="E397" s="10"/>
      <c r="F397" s="7"/>
      <c r="G397" s="4"/>
      <c r="H397" s="6"/>
      <c r="I397" s="11"/>
      <c r="J397" s="4"/>
      <c r="K397" s="10"/>
      <c r="L397" s="7"/>
      <c r="M397" s="4"/>
      <c r="N397" s="6"/>
      <c r="O397" s="11"/>
      <c r="P397" s="4"/>
      <c r="Q397" s="10"/>
      <c r="R397" s="7">
        <f t="shared" si="36"/>
        <v>0</v>
      </c>
      <c r="S397" s="7">
        <f t="shared" si="37"/>
        <v>0</v>
      </c>
      <c r="T397" s="7">
        <f t="shared" si="38"/>
        <v>0</v>
      </c>
    </row>
    <row r="398" spans="1:20" ht="12.75">
      <c r="A398" s="4">
        <v>8</v>
      </c>
      <c r="B398" s="8" t="str">
        <f>IF(Dane!B11="","",Dane!B11)</f>
        <v>Nazwisko Imię</v>
      </c>
      <c r="C398" s="11"/>
      <c r="D398" s="4"/>
      <c r="E398" s="10"/>
      <c r="F398" s="7"/>
      <c r="G398" s="4"/>
      <c r="H398" s="6"/>
      <c r="I398" s="11"/>
      <c r="J398" s="4"/>
      <c r="K398" s="10"/>
      <c r="L398" s="7"/>
      <c r="M398" s="4"/>
      <c r="N398" s="6"/>
      <c r="O398" s="11"/>
      <c r="P398" s="4"/>
      <c r="Q398" s="10"/>
      <c r="R398" s="7">
        <f t="shared" si="36"/>
        <v>0</v>
      </c>
      <c r="S398" s="7">
        <f t="shared" si="37"/>
        <v>0</v>
      </c>
      <c r="T398" s="7">
        <f t="shared" si="38"/>
        <v>0</v>
      </c>
    </row>
    <row r="399" spans="1:20" ht="12.75">
      <c r="A399" s="4">
        <v>9</v>
      </c>
      <c r="B399" s="8" t="str">
        <f>IF(Dane!B12="","",Dane!B12)</f>
        <v>Nazwisko Imię</v>
      </c>
      <c r="C399" s="11"/>
      <c r="D399" s="4"/>
      <c r="E399" s="10"/>
      <c r="F399" s="7"/>
      <c r="G399" s="4"/>
      <c r="H399" s="6"/>
      <c r="I399" s="11"/>
      <c r="J399" s="4"/>
      <c r="K399" s="10"/>
      <c r="L399" s="7"/>
      <c r="M399" s="4"/>
      <c r="N399" s="6"/>
      <c r="O399" s="11"/>
      <c r="P399" s="4"/>
      <c r="Q399" s="10"/>
      <c r="R399" s="7">
        <f t="shared" si="36"/>
        <v>0</v>
      </c>
      <c r="S399" s="7">
        <f t="shared" si="37"/>
        <v>0</v>
      </c>
      <c r="T399" s="7">
        <f t="shared" si="38"/>
        <v>0</v>
      </c>
    </row>
    <row r="400" spans="1:20" ht="12.75">
      <c r="A400" s="4">
        <v>10</v>
      </c>
      <c r="B400" s="8" t="str">
        <f>IF(Dane!B13="","",Dane!B13)</f>
        <v>Nazwisko Imię</v>
      </c>
      <c r="C400" s="11"/>
      <c r="D400" s="4"/>
      <c r="E400" s="10"/>
      <c r="F400" s="7"/>
      <c r="G400" s="4"/>
      <c r="H400" s="6"/>
      <c r="I400" s="11"/>
      <c r="J400" s="4"/>
      <c r="K400" s="10"/>
      <c r="L400" s="7"/>
      <c r="M400" s="4"/>
      <c r="N400" s="6"/>
      <c r="O400" s="11"/>
      <c r="P400" s="4"/>
      <c r="Q400" s="10"/>
      <c r="R400" s="7">
        <f t="shared" si="36"/>
        <v>0</v>
      </c>
      <c r="S400" s="7">
        <f t="shared" si="37"/>
        <v>0</v>
      </c>
      <c r="T400" s="7">
        <f t="shared" si="38"/>
        <v>0</v>
      </c>
    </row>
    <row r="401" spans="1:20" ht="12.75">
      <c r="A401" s="4">
        <v>11</v>
      </c>
      <c r="B401" s="8" t="str">
        <f>IF(Dane!B14="","",Dane!B14)</f>
        <v>Nazwisko Imię</v>
      </c>
      <c r="C401" s="11"/>
      <c r="D401" s="4"/>
      <c r="E401" s="10"/>
      <c r="F401" s="7"/>
      <c r="G401" s="4"/>
      <c r="H401" s="6"/>
      <c r="I401" s="11"/>
      <c r="J401" s="4"/>
      <c r="K401" s="10"/>
      <c r="L401" s="7"/>
      <c r="M401" s="4"/>
      <c r="N401" s="6"/>
      <c r="O401" s="11"/>
      <c r="P401" s="4"/>
      <c r="Q401" s="10"/>
      <c r="R401" s="7">
        <f t="shared" si="36"/>
        <v>0</v>
      </c>
      <c r="S401" s="7">
        <f t="shared" si="37"/>
        <v>0</v>
      </c>
      <c r="T401" s="7">
        <f t="shared" si="38"/>
        <v>0</v>
      </c>
    </row>
    <row r="402" spans="1:20" ht="12.75">
      <c r="A402" s="4">
        <v>12</v>
      </c>
      <c r="B402" s="8" t="str">
        <f>IF(Dane!B15="","",Dane!B15)</f>
        <v>Nazwisko Imię</v>
      </c>
      <c r="C402" s="11"/>
      <c r="D402" s="4"/>
      <c r="E402" s="10"/>
      <c r="F402" s="7"/>
      <c r="G402" s="4"/>
      <c r="H402" s="6"/>
      <c r="I402" s="11"/>
      <c r="J402" s="4"/>
      <c r="K402" s="10"/>
      <c r="L402" s="7"/>
      <c r="M402" s="4"/>
      <c r="N402" s="6"/>
      <c r="O402" s="11"/>
      <c r="P402" s="4"/>
      <c r="Q402" s="10"/>
      <c r="R402" s="7">
        <f t="shared" si="36"/>
        <v>0</v>
      </c>
      <c r="S402" s="7">
        <f t="shared" si="37"/>
        <v>0</v>
      </c>
      <c r="T402" s="7">
        <f t="shared" si="38"/>
        <v>0</v>
      </c>
    </row>
    <row r="403" spans="1:20" ht="12.75">
      <c r="A403" s="4">
        <v>13</v>
      </c>
      <c r="B403" s="8" t="str">
        <f>IF(Dane!B16="","",Dane!B16)</f>
        <v>Nazwisko Imię</v>
      </c>
      <c r="C403" s="11"/>
      <c r="D403" s="4"/>
      <c r="E403" s="10"/>
      <c r="F403" s="7"/>
      <c r="G403" s="4"/>
      <c r="H403" s="6"/>
      <c r="I403" s="11"/>
      <c r="J403" s="4"/>
      <c r="K403" s="10"/>
      <c r="L403" s="7"/>
      <c r="M403" s="4"/>
      <c r="N403" s="6"/>
      <c r="O403" s="11"/>
      <c r="P403" s="4"/>
      <c r="Q403" s="10"/>
      <c r="R403" s="7">
        <f t="shared" si="36"/>
        <v>0</v>
      </c>
      <c r="S403" s="7">
        <f t="shared" si="37"/>
        <v>0</v>
      </c>
      <c r="T403" s="7">
        <f t="shared" si="38"/>
        <v>0</v>
      </c>
    </row>
    <row r="404" spans="1:20" ht="12.75">
      <c r="A404" s="4">
        <v>14</v>
      </c>
      <c r="B404" s="8" t="str">
        <f>IF(Dane!B17="","",Dane!B17)</f>
        <v>Nazwisko Imię</v>
      </c>
      <c r="C404" s="11"/>
      <c r="D404" s="4"/>
      <c r="E404" s="10"/>
      <c r="F404" s="7"/>
      <c r="G404" s="4"/>
      <c r="H404" s="6"/>
      <c r="I404" s="11"/>
      <c r="J404" s="4"/>
      <c r="K404" s="10"/>
      <c r="L404" s="7"/>
      <c r="M404" s="4"/>
      <c r="N404" s="6"/>
      <c r="O404" s="11"/>
      <c r="P404" s="4"/>
      <c r="Q404" s="10"/>
      <c r="R404" s="7">
        <f t="shared" si="36"/>
        <v>0</v>
      </c>
      <c r="S404" s="7">
        <f t="shared" si="37"/>
        <v>0</v>
      </c>
      <c r="T404" s="7">
        <f t="shared" si="38"/>
        <v>0</v>
      </c>
    </row>
    <row r="405" spans="1:20" ht="12.75">
      <c r="A405" s="4">
        <v>15</v>
      </c>
      <c r="B405" s="8" t="str">
        <f>IF(Dane!B18="","",Dane!B18)</f>
        <v>Nazwisko Imię</v>
      </c>
      <c r="C405" s="11"/>
      <c r="D405" s="4"/>
      <c r="E405" s="10"/>
      <c r="F405" s="7"/>
      <c r="G405" s="4"/>
      <c r="H405" s="6"/>
      <c r="I405" s="11"/>
      <c r="J405" s="4"/>
      <c r="K405" s="10"/>
      <c r="L405" s="7"/>
      <c r="M405" s="4"/>
      <c r="N405" s="6"/>
      <c r="O405" s="11"/>
      <c r="P405" s="4"/>
      <c r="Q405" s="10"/>
      <c r="R405" s="7">
        <f t="shared" si="36"/>
        <v>0</v>
      </c>
      <c r="S405" s="7">
        <f t="shared" si="37"/>
        <v>0</v>
      </c>
      <c r="T405" s="7">
        <f t="shared" si="38"/>
        <v>0</v>
      </c>
    </row>
    <row r="406" spans="1:20" ht="12.75">
      <c r="A406" s="4">
        <v>16</v>
      </c>
      <c r="B406" s="8" t="str">
        <f>IF(Dane!B19="","",Dane!B19)</f>
        <v>Nazwisko Imię</v>
      </c>
      <c r="C406" s="11"/>
      <c r="D406" s="4"/>
      <c r="E406" s="10"/>
      <c r="F406" s="7"/>
      <c r="G406" s="4"/>
      <c r="H406" s="6"/>
      <c r="I406" s="11"/>
      <c r="J406" s="4"/>
      <c r="K406" s="10"/>
      <c r="L406" s="7"/>
      <c r="M406" s="4"/>
      <c r="N406" s="6"/>
      <c r="O406" s="11"/>
      <c r="P406" s="4"/>
      <c r="Q406" s="10"/>
      <c r="R406" s="7">
        <f t="shared" si="36"/>
        <v>0</v>
      </c>
      <c r="S406" s="7">
        <f t="shared" si="37"/>
        <v>0</v>
      </c>
      <c r="T406" s="7">
        <f t="shared" si="38"/>
        <v>0</v>
      </c>
    </row>
    <row r="407" spans="1:20" ht="12.75">
      <c r="A407" s="4">
        <v>17</v>
      </c>
      <c r="B407" s="8" t="str">
        <f>IF(Dane!B20="","",Dane!B20)</f>
        <v>Nazwisko Imię</v>
      </c>
      <c r="C407" s="11"/>
      <c r="D407" s="4"/>
      <c r="E407" s="10"/>
      <c r="F407" s="7"/>
      <c r="G407" s="4"/>
      <c r="H407" s="6"/>
      <c r="I407" s="11"/>
      <c r="J407" s="4"/>
      <c r="K407" s="10"/>
      <c r="L407" s="7"/>
      <c r="M407" s="4"/>
      <c r="N407" s="6"/>
      <c r="O407" s="11"/>
      <c r="P407" s="4"/>
      <c r="Q407" s="10"/>
      <c r="R407" s="7">
        <f t="shared" si="36"/>
        <v>0</v>
      </c>
      <c r="S407" s="7">
        <f t="shared" si="37"/>
        <v>0</v>
      </c>
      <c r="T407" s="7">
        <f t="shared" si="38"/>
        <v>0</v>
      </c>
    </row>
    <row r="408" spans="1:20" ht="12.75">
      <c r="A408" s="4">
        <v>18</v>
      </c>
      <c r="B408" s="8" t="str">
        <f>IF(Dane!B21="","",Dane!B21)</f>
        <v>Nazwisko Imię</v>
      </c>
      <c r="C408" s="11"/>
      <c r="D408" s="4"/>
      <c r="E408" s="10"/>
      <c r="F408" s="7"/>
      <c r="G408" s="4"/>
      <c r="H408" s="6"/>
      <c r="I408" s="11"/>
      <c r="J408" s="4"/>
      <c r="K408" s="10"/>
      <c r="L408" s="7"/>
      <c r="M408" s="4"/>
      <c r="N408" s="6"/>
      <c r="O408" s="11"/>
      <c r="P408" s="4"/>
      <c r="Q408" s="10"/>
      <c r="R408" s="7">
        <f t="shared" si="36"/>
        <v>0</v>
      </c>
      <c r="S408" s="7">
        <f t="shared" si="37"/>
        <v>0</v>
      </c>
      <c r="T408" s="7">
        <f t="shared" si="38"/>
        <v>0</v>
      </c>
    </row>
    <row r="409" spans="1:20" ht="12.75">
      <c r="A409" s="4">
        <v>19</v>
      </c>
      <c r="B409" s="8" t="str">
        <f>IF(Dane!B22="","",Dane!B22)</f>
        <v>Nazwisko Imię</v>
      </c>
      <c r="C409" s="11"/>
      <c r="D409" s="4"/>
      <c r="E409" s="10"/>
      <c r="F409" s="7"/>
      <c r="G409" s="4"/>
      <c r="H409" s="6"/>
      <c r="I409" s="11"/>
      <c r="J409" s="4"/>
      <c r="K409" s="10"/>
      <c r="L409" s="7"/>
      <c r="M409" s="4"/>
      <c r="N409" s="6"/>
      <c r="O409" s="11"/>
      <c r="P409" s="4"/>
      <c r="Q409" s="10"/>
      <c r="R409" s="7">
        <f t="shared" si="36"/>
        <v>0</v>
      </c>
      <c r="S409" s="7">
        <f t="shared" si="37"/>
        <v>0</v>
      </c>
      <c r="T409" s="7">
        <f t="shared" si="38"/>
        <v>0</v>
      </c>
    </row>
    <row r="410" spans="1:20" ht="12.75">
      <c r="A410" s="4">
        <v>20</v>
      </c>
      <c r="B410" s="8" t="str">
        <f>IF(Dane!B23="","",Dane!B23)</f>
        <v>Nazwisko Imię</v>
      </c>
      <c r="C410" s="11"/>
      <c r="D410" s="4"/>
      <c r="E410" s="10"/>
      <c r="F410" s="7"/>
      <c r="G410" s="4"/>
      <c r="H410" s="6"/>
      <c r="I410" s="11"/>
      <c r="J410" s="4"/>
      <c r="K410" s="10"/>
      <c r="L410" s="7"/>
      <c r="M410" s="4"/>
      <c r="N410" s="6"/>
      <c r="O410" s="11"/>
      <c r="P410" s="4"/>
      <c r="Q410" s="10"/>
      <c r="R410" s="7">
        <f t="shared" si="36"/>
        <v>0</v>
      </c>
      <c r="S410" s="7">
        <f t="shared" si="37"/>
        <v>0</v>
      </c>
      <c r="T410" s="7">
        <f t="shared" si="38"/>
        <v>0</v>
      </c>
    </row>
    <row r="411" spans="1:20" ht="12.75">
      <c r="A411" s="4">
        <v>21</v>
      </c>
      <c r="B411" s="8" t="str">
        <f>IF(Dane!B24="","",Dane!B24)</f>
        <v>Nazwisko Imię</v>
      </c>
      <c r="C411" s="11"/>
      <c r="D411" s="4"/>
      <c r="E411" s="10"/>
      <c r="F411" s="7"/>
      <c r="G411" s="4"/>
      <c r="H411" s="6"/>
      <c r="I411" s="11"/>
      <c r="J411" s="4"/>
      <c r="K411" s="10"/>
      <c r="L411" s="7"/>
      <c r="M411" s="4"/>
      <c r="N411" s="6"/>
      <c r="O411" s="11"/>
      <c r="P411" s="4"/>
      <c r="Q411" s="10"/>
      <c r="R411" s="7">
        <f t="shared" si="36"/>
        <v>0</v>
      </c>
      <c r="S411" s="7">
        <f t="shared" si="37"/>
        <v>0</v>
      </c>
      <c r="T411" s="7">
        <f t="shared" si="38"/>
        <v>0</v>
      </c>
    </row>
    <row r="412" spans="1:20" ht="12.75">
      <c r="A412" s="4">
        <v>22</v>
      </c>
      <c r="B412" s="8" t="str">
        <f>IF(Dane!B25="","",Dane!B25)</f>
        <v>Nazwisko Imię</v>
      </c>
      <c r="C412" s="11"/>
      <c r="D412" s="4"/>
      <c r="E412" s="10"/>
      <c r="F412" s="7"/>
      <c r="G412" s="4"/>
      <c r="H412" s="6"/>
      <c r="I412" s="11"/>
      <c r="J412" s="4"/>
      <c r="K412" s="10"/>
      <c r="L412" s="7"/>
      <c r="M412" s="4"/>
      <c r="N412" s="6"/>
      <c r="O412" s="11"/>
      <c r="P412" s="4"/>
      <c r="Q412" s="10"/>
      <c r="R412" s="7">
        <f t="shared" si="36"/>
        <v>0</v>
      </c>
      <c r="S412" s="7">
        <f t="shared" si="37"/>
        <v>0</v>
      </c>
      <c r="T412" s="7">
        <f t="shared" si="38"/>
        <v>0</v>
      </c>
    </row>
    <row r="413" spans="1:20" ht="12.75">
      <c r="A413" s="4">
        <v>23</v>
      </c>
      <c r="B413" s="8" t="str">
        <f>IF(Dane!B26="","",Dane!B26)</f>
        <v>Nazwisko Imię</v>
      </c>
      <c r="C413" s="11"/>
      <c r="D413" s="4"/>
      <c r="E413" s="10"/>
      <c r="F413" s="7"/>
      <c r="G413" s="4"/>
      <c r="H413" s="6"/>
      <c r="I413" s="11"/>
      <c r="J413" s="4"/>
      <c r="K413" s="10"/>
      <c r="L413" s="7"/>
      <c r="M413" s="4"/>
      <c r="N413" s="6"/>
      <c r="O413" s="11"/>
      <c r="P413" s="4"/>
      <c r="Q413" s="10"/>
      <c r="R413" s="7">
        <f t="shared" si="36"/>
        <v>0</v>
      </c>
      <c r="S413" s="7">
        <f t="shared" si="37"/>
        <v>0</v>
      </c>
      <c r="T413" s="7">
        <f t="shared" si="38"/>
        <v>0</v>
      </c>
    </row>
    <row r="414" spans="1:20" ht="12.75">
      <c r="A414" s="4">
        <v>24</v>
      </c>
      <c r="B414" s="8" t="str">
        <f>IF(Dane!B27="","",Dane!B27)</f>
        <v>Nazwisko Imię</v>
      </c>
      <c r="C414" s="11"/>
      <c r="D414" s="4"/>
      <c r="E414" s="10"/>
      <c r="F414" s="7"/>
      <c r="G414" s="4"/>
      <c r="H414" s="6"/>
      <c r="I414" s="11"/>
      <c r="J414" s="4"/>
      <c r="K414" s="10"/>
      <c r="L414" s="7"/>
      <c r="M414" s="4"/>
      <c r="N414" s="6"/>
      <c r="O414" s="11"/>
      <c r="P414" s="4"/>
      <c r="Q414" s="10"/>
      <c r="R414" s="7">
        <f t="shared" si="36"/>
        <v>0</v>
      </c>
      <c r="S414" s="7">
        <f t="shared" si="37"/>
        <v>0</v>
      </c>
      <c r="T414" s="7">
        <f t="shared" si="38"/>
        <v>0</v>
      </c>
    </row>
    <row r="415" spans="1:20" ht="12.75">
      <c r="A415" s="4">
        <v>25</v>
      </c>
      <c r="B415" s="8">
        <f>IF(Dane!B28="","",Dane!B28)</f>
      </c>
      <c r="C415" s="11"/>
      <c r="D415" s="4"/>
      <c r="E415" s="10"/>
      <c r="F415" s="7"/>
      <c r="G415" s="4"/>
      <c r="H415" s="6"/>
      <c r="I415" s="11"/>
      <c r="J415" s="4"/>
      <c r="K415" s="10"/>
      <c r="L415" s="7"/>
      <c r="M415" s="4"/>
      <c r="N415" s="6"/>
      <c r="O415" s="11"/>
      <c r="P415" s="4"/>
      <c r="Q415" s="10"/>
      <c r="R415" s="7">
        <f t="shared" si="36"/>
        <v>0</v>
      </c>
      <c r="S415" s="7">
        <f t="shared" si="37"/>
        <v>0</v>
      </c>
      <c r="T415" s="7">
        <f t="shared" si="38"/>
        <v>0</v>
      </c>
    </row>
    <row r="416" spans="1:20" ht="12.75">
      <c r="A416" s="4">
        <v>26</v>
      </c>
      <c r="B416" s="8">
        <f>IF(Dane!B29="","",Dane!B29)</f>
      </c>
      <c r="C416" s="11"/>
      <c r="D416" s="4"/>
      <c r="E416" s="10"/>
      <c r="F416" s="7"/>
      <c r="G416" s="4"/>
      <c r="H416" s="6"/>
      <c r="I416" s="11"/>
      <c r="J416" s="4"/>
      <c r="K416" s="10"/>
      <c r="L416" s="7"/>
      <c r="M416" s="4"/>
      <c r="N416" s="6"/>
      <c r="O416" s="11"/>
      <c r="P416" s="4"/>
      <c r="Q416" s="10"/>
      <c r="R416" s="7">
        <f t="shared" si="36"/>
        <v>0</v>
      </c>
      <c r="S416" s="7">
        <f t="shared" si="37"/>
        <v>0</v>
      </c>
      <c r="T416" s="7">
        <f t="shared" si="38"/>
        <v>0</v>
      </c>
    </row>
    <row r="417" spans="1:20" ht="12.75">
      <c r="A417" s="4">
        <v>27</v>
      </c>
      <c r="B417" s="8">
        <f>IF(Dane!B30="","",Dane!B30)</f>
      </c>
      <c r="C417" s="11"/>
      <c r="D417" s="4"/>
      <c r="E417" s="10"/>
      <c r="F417" s="7"/>
      <c r="G417" s="4"/>
      <c r="H417" s="6"/>
      <c r="I417" s="11"/>
      <c r="J417" s="4"/>
      <c r="K417" s="10"/>
      <c r="L417" s="7"/>
      <c r="M417" s="4"/>
      <c r="N417" s="6"/>
      <c r="O417" s="11"/>
      <c r="P417" s="4"/>
      <c r="Q417" s="10"/>
      <c r="R417" s="7">
        <f t="shared" si="36"/>
        <v>0</v>
      </c>
      <c r="S417" s="7">
        <f t="shared" si="37"/>
        <v>0</v>
      </c>
      <c r="T417" s="7">
        <f t="shared" si="38"/>
        <v>0</v>
      </c>
    </row>
    <row r="418" spans="1:20" ht="12.75">
      <c r="A418" s="4">
        <v>28</v>
      </c>
      <c r="B418" s="8">
        <f>IF(Dane!B31="","",Dane!B31)</f>
      </c>
      <c r="C418" s="11"/>
      <c r="D418" s="4"/>
      <c r="E418" s="10"/>
      <c r="F418" s="7"/>
      <c r="G418" s="4"/>
      <c r="H418" s="6"/>
      <c r="I418" s="11"/>
      <c r="J418" s="4"/>
      <c r="K418" s="10"/>
      <c r="L418" s="7"/>
      <c r="M418" s="4"/>
      <c r="N418" s="6"/>
      <c r="O418" s="11"/>
      <c r="P418" s="4"/>
      <c r="Q418" s="10"/>
      <c r="R418" s="7">
        <f t="shared" si="36"/>
        <v>0</v>
      </c>
      <c r="S418" s="7">
        <f t="shared" si="37"/>
        <v>0</v>
      </c>
      <c r="T418" s="7">
        <f t="shared" si="38"/>
        <v>0</v>
      </c>
    </row>
    <row r="419" spans="1:20" ht="12.75">
      <c r="A419" s="4">
        <v>29</v>
      </c>
      <c r="B419" s="8">
        <f>IF(Dane!B32="","",Dane!B32)</f>
      </c>
      <c r="C419" s="11"/>
      <c r="D419" s="4"/>
      <c r="E419" s="10"/>
      <c r="F419" s="7"/>
      <c r="G419" s="4"/>
      <c r="H419" s="6"/>
      <c r="I419" s="11"/>
      <c r="J419" s="4"/>
      <c r="K419" s="10"/>
      <c r="L419" s="7"/>
      <c r="M419" s="4"/>
      <c r="N419" s="6"/>
      <c r="O419" s="11"/>
      <c r="P419" s="4"/>
      <c r="Q419" s="10"/>
      <c r="R419" s="7">
        <f t="shared" si="36"/>
        <v>0</v>
      </c>
      <c r="S419" s="7">
        <f t="shared" si="37"/>
        <v>0</v>
      </c>
      <c r="T419" s="7">
        <f t="shared" si="38"/>
        <v>0</v>
      </c>
    </row>
    <row r="420" spans="1:20" ht="12.75">
      <c r="A420" s="4">
        <v>30</v>
      </c>
      <c r="B420" s="8">
        <f>IF(Dane!B33="","",Dane!B33)</f>
      </c>
      <c r="C420" s="11"/>
      <c r="D420" s="4"/>
      <c r="E420" s="10"/>
      <c r="F420" s="7"/>
      <c r="G420" s="4"/>
      <c r="H420" s="6"/>
      <c r="I420" s="11"/>
      <c r="J420" s="4"/>
      <c r="K420" s="10"/>
      <c r="L420" s="7"/>
      <c r="M420" s="4"/>
      <c r="N420" s="6"/>
      <c r="O420" s="11"/>
      <c r="P420" s="4"/>
      <c r="Q420" s="10"/>
      <c r="R420" s="7">
        <f t="shared" si="36"/>
        <v>0</v>
      </c>
      <c r="S420" s="7">
        <f t="shared" si="37"/>
        <v>0</v>
      </c>
      <c r="T420" s="7">
        <f t="shared" si="38"/>
        <v>0</v>
      </c>
    </row>
    <row r="421" spans="1:20" ht="12.75">
      <c r="A421" s="4">
        <v>31</v>
      </c>
      <c r="B421" s="8">
        <f>IF(Dane!B34="","",Dane!B34)</f>
      </c>
      <c r="C421" s="11"/>
      <c r="D421" s="4"/>
      <c r="E421" s="10"/>
      <c r="F421" s="7"/>
      <c r="G421" s="4"/>
      <c r="H421" s="6"/>
      <c r="I421" s="11"/>
      <c r="J421" s="4"/>
      <c r="K421" s="10"/>
      <c r="L421" s="7"/>
      <c r="M421" s="4"/>
      <c r="N421" s="6"/>
      <c r="O421" s="11"/>
      <c r="P421" s="4"/>
      <c r="Q421" s="10"/>
      <c r="R421" s="7">
        <f t="shared" si="36"/>
        <v>0</v>
      </c>
      <c r="S421" s="7">
        <f t="shared" si="37"/>
        <v>0</v>
      </c>
      <c r="T421" s="7">
        <f t="shared" si="38"/>
        <v>0</v>
      </c>
    </row>
    <row r="422" spans="1:20" ht="12.75">
      <c r="A422" s="4">
        <v>32</v>
      </c>
      <c r="B422" s="8">
        <f>IF(Dane!B35="","",Dane!B35)</f>
      </c>
      <c r="C422" s="11"/>
      <c r="D422" s="4"/>
      <c r="E422" s="10"/>
      <c r="F422" s="7"/>
      <c r="G422" s="4"/>
      <c r="H422" s="6"/>
      <c r="I422" s="11"/>
      <c r="J422" s="4"/>
      <c r="K422" s="10"/>
      <c r="L422" s="7"/>
      <c r="M422" s="4"/>
      <c r="N422" s="6"/>
      <c r="O422" s="11"/>
      <c r="P422" s="4"/>
      <c r="Q422" s="10"/>
      <c r="R422" s="7">
        <f t="shared" si="36"/>
        <v>0</v>
      </c>
      <c r="S422" s="7">
        <f t="shared" si="37"/>
        <v>0</v>
      </c>
      <c r="T422" s="7">
        <f t="shared" si="38"/>
        <v>0</v>
      </c>
    </row>
    <row r="423" spans="1:20" ht="12.75">
      <c r="A423" s="4">
        <v>33</v>
      </c>
      <c r="B423" s="8">
        <f>IF(Dane!B36="","",Dane!B36)</f>
      </c>
      <c r="C423" s="11"/>
      <c r="D423" s="4"/>
      <c r="E423" s="10"/>
      <c r="F423" s="7"/>
      <c r="G423" s="4"/>
      <c r="H423" s="6"/>
      <c r="I423" s="11"/>
      <c r="J423" s="4"/>
      <c r="K423" s="10"/>
      <c r="L423" s="7"/>
      <c r="M423" s="4"/>
      <c r="N423" s="6"/>
      <c r="O423" s="11"/>
      <c r="P423" s="4"/>
      <c r="Q423" s="10"/>
      <c r="R423" s="7">
        <f t="shared" si="36"/>
        <v>0</v>
      </c>
      <c r="S423" s="7">
        <f t="shared" si="37"/>
        <v>0</v>
      </c>
      <c r="T423" s="7">
        <f t="shared" si="38"/>
        <v>0</v>
      </c>
    </row>
    <row r="424" spans="1:20" ht="12.75">
      <c r="A424" s="4">
        <v>34</v>
      </c>
      <c r="B424" s="8">
        <f>IF(Dane!B37="","",Dane!B37)</f>
      </c>
      <c r="C424" s="11"/>
      <c r="D424" s="4"/>
      <c r="E424" s="10"/>
      <c r="F424" s="7"/>
      <c r="G424" s="4"/>
      <c r="H424" s="6"/>
      <c r="I424" s="11"/>
      <c r="J424" s="4"/>
      <c r="K424" s="10"/>
      <c r="L424" s="7"/>
      <c r="M424" s="4"/>
      <c r="N424" s="6"/>
      <c r="O424" s="11"/>
      <c r="P424" s="4"/>
      <c r="Q424" s="10"/>
      <c r="R424" s="7">
        <f t="shared" si="36"/>
        <v>0</v>
      </c>
      <c r="S424" s="7">
        <f t="shared" si="37"/>
        <v>0</v>
      </c>
      <c r="T424" s="7">
        <f t="shared" si="38"/>
        <v>0</v>
      </c>
    </row>
    <row r="425" spans="1:20" ht="12.75">
      <c r="A425" s="4">
        <v>35</v>
      </c>
      <c r="B425" s="8">
        <f>IF(Dane!B38="","",Dane!B38)</f>
      </c>
      <c r="C425" s="11"/>
      <c r="D425" s="4"/>
      <c r="E425" s="10"/>
      <c r="F425" s="7"/>
      <c r="G425" s="4"/>
      <c r="H425" s="6"/>
      <c r="I425" s="11"/>
      <c r="J425" s="4"/>
      <c r="K425" s="10"/>
      <c r="L425" s="7"/>
      <c r="M425" s="4"/>
      <c r="N425" s="6"/>
      <c r="O425" s="11"/>
      <c r="P425" s="4"/>
      <c r="Q425" s="10"/>
      <c r="R425" s="7">
        <f t="shared" si="36"/>
        <v>0</v>
      </c>
      <c r="S425" s="7">
        <f t="shared" si="37"/>
        <v>0</v>
      </c>
      <c r="T425" s="7">
        <f t="shared" si="38"/>
        <v>0</v>
      </c>
    </row>
    <row r="426" spans="1:20" ht="12.75">
      <c r="A426" s="4">
        <v>36</v>
      </c>
      <c r="B426" s="8">
        <f>IF(Dane!B39="","",Dane!B39)</f>
      </c>
      <c r="C426" s="11"/>
      <c r="D426" s="4"/>
      <c r="E426" s="10"/>
      <c r="F426" s="7"/>
      <c r="G426" s="4"/>
      <c r="H426" s="6"/>
      <c r="I426" s="11"/>
      <c r="J426" s="4"/>
      <c r="K426" s="10"/>
      <c r="L426" s="7"/>
      <c r="M426" s="4"/>
      <c r="N426" s="6"/>
      <c r="O426" s="11"/>
      <c r="P426" s="4"/>
      <c r="Q426" s="10"/>
      <c r="R426" s="7">
        <f t="shared" si="36"/>
        <v>0</v>
      </c>
      <c r="S426" s="7">
        <f t="shared" si="37"/>
        <v>0</v>
      </c>
      <c r="T426" s="7">
        <f t="shared" si="38"/>
        <v>0</v>
      </c>
    </row>
    <row r="427" spans="1:20" ht="12.75">
      <c r="A427" s="4">
        <v>37</v>
      </c>
      <c r="B427" s="8">
        <f>IF(Dane!B40="","",Dane!B40)</f>
      </c>
      <c r="C427" s="11"/>
      <c r="D427" s="4"/>
      <c r="E427" s="10"/>
      <c r="F427" s="7"/>
      <c r="G427" s="4"/>
      <c r="H427" s="6"/>
      <c r="I427" s="11"/>
      <c r="J427" s="4"/>
      <c r="K427" s="10"/>
      <c r="L427" s="7"/>
      <c r="M427" s="4"/>
      <c r="N427" s="6"/>
      <c r="O427" s="11"/>
      <c r="P427" s="4"/>
      <c r="Q427" s="10"/>
      <c r="R427" s="7">
        <f t="shared" si="36"/>
        <v>0</v>
      </c>
      <c r="S427" s="7">
        <f t="shared" si="37"/>
        <v>0</v>
      </c>
      <c r="T427" s="7">
        <f t="shared" si="38"/>
        <v>0</v>
      </c>
    </row>
    <row r="428" spans="1:20" ht="12.75">
      <c r="A428" s="4">
        <v>38</v>
      </c>
      <c r="B428" s="8">
        <f>IF(Dane!B41="","",Dane!B41)</f>
      </c>
      <c r="C428" s="11"/>
      <c r="D428" s="4"/>
      <c r="E428" s="10"/>
      <c r="F428" s="7"/>
      <c r="G428" s="4"/>
      <c r="H428" s="6"/>
      <c r="I428" s="11"/>
      <c r="J428" s="4"/>
      <c r="K428" s="10"/>
      <c r="L428" s="7"/>
      <c r="M428" s="4"/>
      <c r="N428" s="6"/>
      <c r="O428" s="11"/>
      <c r="P428" s="4"/>
      <c r="Q428" s="10"/>
      <c r="R428" s="7">
        <f t="shared" si="36"/>
        <v>0</v>
      </c>
      <c r="S428" s="7">
        <f t="shared" si="37"/>
        <v>0</v>
      </c>
      <c r="T428" s="7">
        <f t="shared" si="38"/>
        <v>0</v>
      </c>
    </row>
    <row r="429" spans="1:20" ht="12.75">
      <c r="A429" s="5"/>
      <c r="B429" s="6" t="s">
        <v>10</v>
      </c>
      <c r="C429" s="11">
        <f aca="true" t="shared" si="39" ref="C429:Q429">SUM(C391:C427)</f>
        <v>0</v>
      </c>
      <c r="D429" s="4">
        <f t="shared" si="39"/>
        <v>0</v>
      </c>
      <c r="E429" s="10">
        <f t="shared" si="39"/>
        <v>0</v>
      </c>
      <c r="F429" s="7">
        <f t="shared" si="39"/>
        <v>0</v>
      </c>
      <c r="G429" s="4">
        <f t="shared" si="39"/>
        <v>0</v>
      </c>
      <c r="H429" s="6">
        <f t="shared" si="39"/>
        <v>0</v>
      </c>
      <c r="I429" s="11">
        <f t="shared" si="39"/>
        <v>0</v>
      </c>
      <c r="J429" s="4">
        <f t="shared" si="39"/>
        <v>0</v>
      </c>
      <c r="K429" s="10">
        <f t="shared" si="39"/>
        <v>0</v>
      </c>
      <c r="L429" s="11">
        <f t="shared" si="39"/>
        <v>0</v>
      </c>
      <c r="M429" s="4">
        <f t="shared" si="39"/>
        <v>0</v>
      </c>
      <c r="N429" s="6">
        <f t="shared" si="39"/>
        <v>0</v>
      </c>
      <c r="O429" s="11">
        <f t="shared" si="39"/>
        <v>0</v>
      </c>
      <c r="P429" s="4">
        <f t="shared" si="39"/>
        <v>0</v>
      </c>
      <c r="Q429" s="10">
        <f t="shared" si="39"/>
        <v>0</v>
      </c>
      <c r="R429" s="7">
        <f t="shared" si="36"/>
        <v>0</v>
      </c>
      <c r="S429" s="4">
        <f t="shared" si="37"/>
        <v>0</v>
      </c>
      <c r="T429" s="4">
        <f t="shared" si="38"/>
        <v>0</v>
      </c>
    </row>
  </sheetData>
  <mergeCells count="140">
    <mergeCell ref="I174:K174"/>
    <mergeCell ref="L174:N174"/>
    <mergeCell ref="O174:Q174"/>
    <mergeCell ref="R174:T174"/>
    <mergeCell ref="I45:K45"/>
    <mergeCell ref="L45:N45"/>
    <mergeCell ref="O45:Q45"/>
    <mergeCell ref="R45:T45"/>
    <mergeCell ref="A88:A89"/>
    <mergeCell ref="B88:B89"/>
    <mergeCell ref="C88:E88"/>
    <mergeCell ref="F88:H88"/>
    <mergeCell ref="A45:A46"/>
    <mergeCell ref="B45:B46"/>
    <mergeCell ref="C45:E45"/>
    <mergeCell ref="F45:H45"/>
    <mergeCell ref="I2:K2"/>
    <mergeCell ref="L2:N2"/>
    <mergeCell ref="O2:Q2"/>
    <mergeCell ref="R2:T2"/>
    <mergeCell ref="C2:E2"/>
    <mergeCell ref="F2:H2"/>
    <mergeCell ref="B2:B3"/>
    <mergeCell ref="A2:A3"/>
    <mergeCell ref="A131:A132"/>
    <mergeCell ref="B131:B132"/>
    <mergeCell ref="C131:E131"/>
    <mergeCell ref="F131:H131"/>
    <mergeCell ref="A174:A175"/>
    <mergeCell ref="B174:B175"/>
    <mergeCell ref="C174:E174"/>
    <mergeCell ref="F174:H174"/>
    <mergeCell ref="A217:A218"/>
    <mergeCell ref="B217:B218"/>
    <mergeCell ref="C217:E217"/>
    <mergeCell ref="F217:H217"/>
    <mergeCell ref="I217:K217"/>
    <mergeCell ref="L217:N217"/>
    <mergeCell ref="O217:Q217"/>
    <mergeCell ref="R217:T217"/>
    <mergeCell ref="A260:A261"/>
    <mergeCell ref="B260:B261"/>
    <mergeCell ref="C260:E260"/>
    <mergeCell ref="F260:H260"/>
    <mergeCell ref="A303:A304"/>
    <mergeCell ref="B303:B304"/>
    <mergeCell ref="C303:E303"/>
    <mergeCell ref="F303:H303"/>
    <mergeCell ref="O346:Q346"/>
    <mergeCell ref="R346:T346"/>
    <mergeCell ref="A346:A347"/>
    <mergeCell ref="B346:B347"/>
    <mergeCell ref="C346:E346"/>
    <mergeCell ref="F346:H346"/>
    <mergeCell ref="I346:K346"/>
    <mergeCell ref="L346:N346"/>
    <mergeCell ref="O389:Q389"/>
    <mergeCell ref="R389:T389"/>
    <mergeCell ref="A389:A390"/>
    <mergeCell ref="B389:B390"/>
    <mergeCell ref="C389:E389"/>
    <mergeCell ref="F389:H389"/>
    <mergeCell ref="I389:K389"/>
    <mergeCell ref="L389:N389"/>
    <mergeCell ref="I1:K1"/>
    <mergeCell ref="L1:N1"/>
    <mergeCell ref="O303:Q303"/>
    <mergeCell ref="R303:T303"/>
    <mergeCell ref="O260:Q260"/>
    <mergeCell ref="R260:T260"/>
    <mergeCell ref="I131:K131"/>
    <mergeCell ref="L131:N131"/>
    <mergeCell ref="O131:Q131"/>
    <mergeCell ref="R131:T131"/>
    <mergeCell ref="O1:Q1"/>
    <mergeCell ref="R1:T1"/>
    <mergeCell ref="C44:E44"/>
    <mergeCell ref="F44:H44"/>
    <mergeCell ref="I44:K44"/>
    <mergeCell ref="L44:N44"/>
    <mergeCell ref="O44:Q44"/>
    <mergeCell ref="R44:T44"/>
    <mergeCell ref="C1:E1"/>
    <mergeCell ref="F1:H1"/>
    <mergeCell ref="C87:E87"/>
    <mergeCell ref="F87:H87"/>
    <mergeCell ref="I87:K87"/>
    <mergeCell ref="L87:N87"/>
    <mergeCell ref="C130:E130"/>
    <mergeCell ref="F130:H130"/>
    <mergeCell ref="I130:K130"/>
    <mergeCell ref="L130:N130"/>
    <mergeCell ref="I173:K173"/>
    <mergeCell ref="L173:N173"/>
    <mergeCell ref="O87:Q87"/>
    <mergeCell ref="R87:T87"/>
    <mergeCell ref="O130:Q130"/>
    <mergeCell ref="R130:T130"/>
    <mergeCell ref="I88:K88"/>
    <mergeCell ref="L88:N88"/>
    <mergeCell ref="O88:Q88"/>
    <mergeCell ref="R88:T88"/>
    <mergeCell ref="O173:Q173"/>
    <mergeCell ref="R173:T173"/>
    <mergeCell ref="C216:E216"/>
    <mergeCell ref="F216:H216"/>
    <mergeCell ref="I216:K216"/>
    <mergeCell ref="L216:N216"/>
    <mergeCell ref="O216:Q216"/>
    <mergeCell ref="R216:T216"/>
    <mergeCell ref="C173:E173"/>
    <mergeCell ref="F173:H173"/>
    <mergeCell ref="C259:E259"/>
    <mergeCell ref="F259:H259"/>
    <mergeCell ref="I259:K259"/>
    <mergeCell ref="L259:N259"/>
    <mergeCell ref="C302:E302"/>
    <mergeCell ref="F302:H302"/>
    <mergeCell ref="I302:K302"/>
    <mergeCell ref="L302:N302"/>
    <mergeCell ref="I345:K345"/>
    <mergeCell ref="L345:N345"/>
    <mergeCell ref="O259:Q259"/>
    <mergeCell ref="R259:T259"/>
    <mergeCell ref="O302:Q302"/>
    <mergeCell ref="R302:T302"/>
    <mergeCell ref="I303:K303"/>
    <mergeCell ref="L303:N303"/>
    <mergeCell ref="I260:K260"/>
    <mergeCell ref="L260:N260"/>
    <mergeCell ref="O345:Q345"/>
    <mergeCell ref="R345:T345"/>
    <mergeCell ref="C388:E388"/>
    <mergeCell ref="F388:H388"/>
    <mergeCell ref="I388:K388"/>
    <mergeCell ref="L388:N388"/>
    <mergeCell ref="O388:Q388"/>
    <mergeCell ref="R388:T388"/>
    <mergeCell ref="C345:E345"/>
    <mergeCell ref="F345:H345"/>
  </mergeCells>
  <conditionalFormatting sqref="R348:T385 R90:T127 R4:T41 R47:T84 R176:T213 R305:T342 R133:T170 R219:T256 R262:T299 R391:T428">
    <cfRule type="cellIs" priority="1" dxfId="0" operator="equal" stopIfTrue="1">
      <formula>0</formula>
    </cfRule>
  </conditionalFormatting>
  <printOptions/>
  <pageMargins left="0.3937007874015748" right="0.5905511811023623" top="0.1968503937007874" bottom="0.1968503937007874" header="0.11811023622047245" footer="0.11811023622047245"/>
  <pageSetup horizontalDpi="300" verticalDpi="300" orientation="landscape" paperSize="9" r:id="rId3"/>
  <rowBreaks count="9" manualBreakCount="9">
    <brk id="42" max="255" man="1"/>
    <brk id="85" max="255" man="1"/>
    <brk id="128" max="255" man="1"/>
    <brk id="171" max="255" man="1"/>
    <brk id="214" max="255" man="1"/>
    <brk id="257" max="255" man="1"/>
    <brk id="300" max="255" man="1"/>
    <brk id="343" max="255" man="1"/>
    <brk id="38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7"/>
  <sheetViews>
    <sheetView workbookViewId="0" topLeftCell="A7">
      <pane xSplit="11595" topLeftCell="AF1" activePane="topLeft" state="split"/>
      <selection pane="topLeft" activeCell="J18" sqref="J18"/>
      <selection pane="topRight" activeCell="AF24" sqref="AF24"/>
    </sheetView>
  </sheetViews>
  <sheetFormatPr defaultColWidth="9.00390625" defaultRowHeight="12.75"/>
  <cols>
    <col min="1" max="1" width="4.125" style="1" customWidth="1"/>
    <col min="2" max="2" width="19.75390625" style="1" customWidth="1"/>
    <col min="3" max="17" width="3.875" style="1" customWidth="1"/>
    <col min="18" max="20" width="4.75390625" style="1" customWidth="1"/>
    <col min="21" max="21" width="9.00390625" style="1" bestFit="1" customWidth="1"/>
    <col min="22" max="36" width="3.875" style="1" customWidth="1"/>
    <col min="37" max="39" width="4.75390625" style="1" customWidth="1"/>
    <col min="40" max="40" width="7.00390625" style="1" bestFit="1" customWidth="1"/>
    <col min="41" max="43" width="5.25390625" style="1" customWidth="1"/>
    <col min="44" max="44" width="7.125" style="1" customWidth="1"/>
    <col min="45" max="45" width="18.875" style="1" bestFit="1" customWidth="1"/>
    <col min="46" max="16384" width="9.125" style="1" customWidth="1"/>
  </cols>
  <sheetData>
    <row r="1" spans="1:13" ht="18.75">
      <c r="A1" s="3" t="s">
        <v>75</v>
      </c>
      <c r="B1" s="3"/>
      <c r="C1" s="221" t="str">
        <f>Dane!E1</f>
        <v>IB</v>
      </c>
      <c r="D1" s="221"/>
      <c r="E1" s="3" t="s">
        <v>76</v>
      </c>
      <c r="J1" s="221" t="str">
        <f>Dane!E2</f>
        <v>2004/2005</v>
      </c>
      <c r="K1" s="221"/>
      <c r="L1" s="221"/>
      <c r="M1" s="221"/>
    </row>
    <row r="2" spans="1:44" ht="12.75">
      <c r="A2" s="216" t="s">
        <v>0</v>
      </c>
      <c r="B2" s="217" t="s">
        <v>1</v>
      </c>
      <c r="C2" s="211" t="s">
        <v>2</v>
      </c>
      <c r="D2" s="212"/>
      <c r="E2" s="213"/>
      <c r="F2" s="214" t="s">
        <v>3</v>
      </c>
      <c r="G2" s="212"/>
      <c r="H2" s="215"/>
      <c r="I2" s="211" t="s">
        <v>4</v>
      </c>
      <c r="J2" s="212"/>
      <c r="K2" s="213"/>
      <c r="L2" s="211" t="s">
        <v>5</v>
      </c>
      <c r="M2" s="212"/>
      <c r="N2" s="213"/>
      <c r="O2" s="214" t="s">
        <v>6</v>
      </c>
      <c r="P2" s="212"/>
      <c r="Q2" s="222"/>
      <c r="R2" s="223" t="s">
        <v>11</v>
      </c>
      <c r="S2" s="224"/>
      <c r="T2" s="225"/>
      <c r="U2" s="219" t="s">
        <v>82</v>
      </c>
      <c r="V2" s="214" t="s">
        <v>12</v>
      </c>
      <c r="W2" s="212"/>
      <c r="X2" s="213"/>
      <c r="Y2" s="211" t="s">
        <v>13</v>
      </c>
      <c r="Z2" s="212"/>
      <c r="AA2" s="213"/>
      <c r="AB2" s="214" t="s">
        <v>14</v>
      </c>
      <c r="AC2" s="212"/>
      <c r="AD2" s="213"/>
      <c r="AE2" s="211" t="s">
        <v>15</v>
      </c>
      <c r="AF2" s="212"/>
      <c r="AG2" s="213"/>
      <c r="AH2" s="211" t="s">
        <v>16</v>
      </c>
      <c r="AI2" s="212"/>
      <c r="AJ2" s="222"/>
      <c r="AK2" s="223" t="s">
        <v>17</v>
      </c>
      <c r="AL2" s="224"/>
      <c r="AM2" s="225"/>
      <c r="AN2" s="219" t="s">
        <v>83</v>
      </c>
      <c r="AO2" s="214" t="s">
        <v>18</v>
      </c>
      <c r="AP2" s="212"/>
      <c r="AQ2" s="213"/>
      <c r="AR2" s="219" t="s">
        <v>84</v>
      </c>
    </row>
    <row r="3" spans="1:44" ht="12.75">
      <c r="A3" s="216"/>
      <c r="B3" s="217"/>
      <c r="C3" s="11" t="s">
        <v>7</v>
      </c>
      <c r="D3" s="4" t="s">
        <v>8</v>
      </c>
      <c r="E3" s="10" t="s">
        <v>9</v>
      </c>
      <c r="F3" s="7" t="s">
        <v>7</v>
      </c>
      <c r="G3" s="4" t="s">
        <v>8</v>
      </c>
      <c r="H3" s="6" t="s">
        <v>9</v>
      </c>
      <c r="I3" s="11" t="s">
        <v>7</v>
      </c>
      <c r="J3" s="4" t="s">
        <v>8</v>
      </c>
      <c r="K3" s="10" t="s">
        <v>9</v>
      </c>
      <c r="L3" s="7" t="s">
        <v>7</v>
      </c>
      <c r="M3" s="4" t="s">
        <v>8</v>
      </c>
      <c r="N3" s="6" t="s">
        <v>9</v>
      </c>
      <c r="O3" s="11" t="s">
        <v>7</v>
      </c>
      <c r="P3" s="4" t="s">
        <v>8</v>
      </c>
      <c r="Q3" s="28" t="s">
        <v>9</v>
      </c>
      <c r="R3" s="7" t="s">
        <v>7</v>
      </c>
      <c r="S3" s="4" t="s">
        <v>8</v>
      </c>
      <c r="T3" s="28" t="s">
        <v>9</v>
      </c>
      <c r="U3" s="226"/>
      <c r="V3" s="7" t="s">
        <v>7</v>
      </c>
      <c r="W3" s="4" t="s">
        <v>8</v>
      </c>
      <c r="X3" s="10" t="s">
        <v>9</v>
      </c>
      <c r="Y3" s="7" t="s">
        <v>7</v>
      </c>
      <c r="Z3" s="4" t="s">
        <v>8</v>
      </c>
      <c r="AA3" s="6" t="s">
        <v>9</v>
      </c>
      <c r="AB3" s="11" t="s">
        <v>7</v>
      </c>
      <c r="AC3" s="4" t="s">
        <v>8</v>
      </c>
      <c r="AD3" s="10" t="s">
        <v>9</v>
      </c>
      <c r="AE3" s="7" t="s">
        <v>7</v>
      </c>
      <c r="AF3" s="4" t="s">
        <v>8</v>
      </c>
      <c r="AG3" s="6" t="s">
        <v>9</v>
      </c>
      <c r="AH3" s="11" t="s">
        <v>7</v>
      </c>
      <c r="AI3" s="4" t="s">
        <v>8</v>
      </c>
      <c r="AJ3" s="28" t="s">
        <v>9</v>
      </c>
      <c r="AK3" s="7" t="s">
        <v>7</v>
      </c>
      <c r="AL3" s="4" t="s">
        <v>8</v>
      </c>
      <c r="AM3" s="28" t="s">
        <v>9</v>
      </c>
      <c r="AN3" s="220"/>
      <c r="AO3" s="7" t="s">
        <v>7</v>
      </c>
      <c r="AP3" s="4" t="s">
        <v>8</v>
      </c>
      <c r="AQ3" s="10" t="s">
        <v>9</v>
      </c>
      <c r="AR3" s="220"/>
    </row>
    <row r="4" spans="1:45" ht="12.75">
      <c r="A4" s="4">
        <v>1</v>
      </c>
      <c r="B4" s="8" t="str">
        <f>IF(Dane!B4="","",Dane!B4)</f>
        <v>Nazwisko Imię</v>
      </c>
      <c r="C4" s="11">
        <f>tygod!R6+'tyg język'!R4</f>
        <v>0</v>
      </c>
      <c r="D4" s="4">
        <f>tygod!S6+'tyg język'!S4</f>
        <v>0</v>
      </c>
      <c r="E4" s="10">
        <f>tygod!T6+'tyg język'!T4</f>
        <v>0</v>
      </c>
      <c r="F4" s="7">
        <f>tygod!R51+'tyg język'!R47</f>
        <v>0</v>
      </c>
      <c r="G4" s="4">
        <f>tygod!S51+'tyg język'!S47</f>
        <v>0</v>
      </c>
      <c r="H4" s="6">
        <f>tygod!T51+'tyg język'!T47</f>
        <v>0</v>
      </c>
      <c r="I4" s="11">
        <f>tygod!R96+'tyg język'!R90</f>
        <v>0</v>
      </c>
      <c r="J4" s="4">
        <f>tygod!S96+'tyg język'!S90</f>
        <v>0</v>
      </c>
      <c r="K4" s="10">
        <f>tygod!T96+'tyg język'!T90</f>
        <v>0</v>
      </c>
      <c r="L4" s="7">
        <f>tygod!R141+'tyg język'!R133</f>
        <v>0</v>
      </c>
      <c r="M4" s="7">
        <f>tygod!S141+'tyg język'!S133</f>
        <v>0</v>
      </c>
      <c r="N4" s="7">
        <f>tygod!T141+'tyg język'!T133</f>
        <v>0</v>
      </c>
      <c r="O4" s="11">
        <f>tygod!R186+'tyg język'!R176</f>
        <v>0</v>
      </c>
      <c r="P4" s="4">
        <f>tygod!S186+'tyg język'!S176</f>
        <v>0</v>
      </c>
      <c r="Q4" s="28">
        <f>tygod!T186+'tyg język'!T176</f>
        <v>0</v>
      </c>
      <c r="R4" s="7">
        <f>C4+F4+I4+L4+O4</f>
        <v>0</v>
      </c>
      <c r="S4" s="4">
        <f>D4+G4+J4+M4+P4</f>
        <v>0</v>
      </c>
      <c r="T4" s="28">
        <f>E4+H4+K4+N4+Q4</f>
        <v>0</v>
      </c>
      <c r="U4" s="73">
        <f>IF(OR($R$43=0,ISBLANK(Dane!B4)),"",100-(R4+S4)/$R$43%)</f>
      </c>
      <c r="V4" s="7">
        <f>tygod!R231+'tyg język'!R219</f>
        <v>0</v>
      </c>
      <c r="W4" s="4">
        <f>tygod!S231+'tyg język'!S219</f>
        <v>0</v>
      </c>
      <c r="X4" s="10">
        <f>tygod!T231+'tyg język'!T219</f>
        <v>0</v>
      </c>
      <c r="Y4" s="7">
        <f>tygod!R276+'tyg język'!R262</f>
        <v>0</v>
      </c>
      <c r="Z4" s="7">
        <f>tygod!S276+'tyg język'!S262</f>
        <v>0</v>
      </c>
      <c r="AA4" s="7">
        <f>tygod!T276+'tyg język'!T262</f>
        <v>0</v>
      </c>
      <c r="AB4" s="11">
        <f>tygod!R321+'tyg język'!R305</f>
        <v>0</v>
      </c>
      <c r="AC4" s="4">
        <f>tygod!S321+'tyg język'!S305</f>
        <v>0</v>
      </c>
      <c r="AD4" s="10">
        <f>tygod!T321+'tyg język'!T305</f>
        <v>0</v>
      </c>
      <c r="AE4" s="7">
        <f>tygod!R366+'tyg język'!R348</f>
        <v>0</v>
      </c>
      <c r="AF4" s="7">
        <f>tygod!S366+'tyg język'!S348</f>
        <v>0</v>
      </c>
      <c r="AG4" s="7">
        <f>tygod!T366+'tyg język'!T348</f>
        <v>0</v>
      </c>
      <c r="AH4" s="11">
        <f>tygod!R411+'tyg język'!R391</f>
        <v>0</v>
      </c>
      <c r="AI4" s="4">
        <f>tygod!S411+'tyg język'!S391</f>
        <v>0</v>
      </c>
      <c r="AJ4" s="28">
        <f>tygod!T411+'tyg język'!T391</f>
        <v>0</v>
      </c>
      <c r="AK4" s="7">
        <f aca="true" t="shared" si="0" ref="AK4:AK36">V4+Y4+AB4+AE4+AH4</f>
        <v>0</v>
      </c>
      <c r="AL4" s="4">
        <f aca="true" t="shared" si="1" ref="AL4:AL36">W4+Z4+AC4+AF4+AI4</f>
        <v>0</v>
      </c>
      <c r="AM4" s="28">
        <f aca="true" t="shared" si="2" ref="AM4:AM36">X4+AA4+AD4+AG4+AJ4</f>
        <v>0</v>
      </c>
      <c r="AN4" s="73">
        <f>IF(OR($AK$43=0,ISBLANK(Dane!B4)),"",100-(AK4+AL4)/$AK$43%)</f>
      </c>
      <c r="AO4" s="7">
        <f aca="true" t="shared" si="3" ref="AO4:AO36">R4+AK4</f>
        <v>0</v>
      </c>
      <c r="AP4" s="4">
        <f aca="true" t="shared" si="4" ref="AP4:AP36">S4+AL4</f>
        <v>0</v>
      </c>
      <c r="AQ4" s="10">
        <f aca="true" t="shared" si="5" ref="AQ4:AQ36">T4+AM4</f>
        <v>0</v>
      </c>
      <c r="AR4" s="73">
        <f>IF(OR($AO$43=0,ISBLANK(Dane!B4)),"",100-(AO4+AP4)/$AO$43%)</f>
      </c>
      <c r="AS4" s="12"/>
    </row>
    <row r="5" spans="1:45" ht="12.75">
      <c r="A5" s="4">
        <v>2</v>
      </c>
      <c r="B5" s="8" t="str">
        <f>IF(Dane!B5="","",Dane!B5)</f>
        <v>Nazwisko Imię</v>
      </c>
      <c r="C5" s="11">
        <f>tygod!R7+'tyg język'!R5</f>
        <v>0</v>
      </c>
      <c r="D5" s="4">
        <f>tygod!S7+'tyg język'!S5</f>
        <v>0</v>
      </c>
      <c r="E5" s="10">
        <f>tygod!T7+'tyg język'!T5</f>
        <v>0</v>
      </c>
      <c r="F5" s="7">
        <f>tygod!R52+'tyg język'!R48</f>
        <v>0</v>
      </c>
      <c r="G5" s="4">
        <f>tygod!S52+'tyg język'!S48</f>
        <v>0</v>
      </c>
      <c r="H5" s="6">
        <f>tygod!T52+'tyg język'!T48</f>
        <v>0</v>
      </c>
      <c r="I5" s="11">
        <f>tygod!R97+'tyg język'!R91</f>
        <v>0</v>
      </c>
      <c r="J5" s="4">
        <f>tygod!S97+'tyg język'!S91</f>
        <v>0</v>
      </c>
      <c r="K5" s="10">
        <f>tygod!T97+'tyg język'!T91</f>
        <v>0</v>
      </c>
      <c r="L5" s="7">
        <f>tygod!R142+'tyg język'!R134</f>
        <v>0</v>
      </c>
      <c r="M5" s="7">
        <f>tygod!S142+'tyg język'!S134</f>
        <v>0</v>
      </c>
      <c r="N5" s="7">
        <f>tygod!T142+'tyg język'!T134</f>
        <v>0</v>
      </c>
      <c r="O5" s="11">
        <f>tygod!R187+'tyg język'!R177</f>
        <v>0</v>
      </c>
      <c r="P5" s="4">
        <f>tygod!S187+'tyg język'!S177</f>
        <v>0</v>
      </c>
      <c r="Q5" s="28">
        <f>tygod!T187+'tyg język'!T177</f>
        <v>0</v>
      </c>
      <c r="R5" s="7">
        <f aca="true" t="shared" si="6" ref="R5:R26">C5+F5+I5+L5+O5</f>
        <v>0</v>
      </c>
      <c r="S5" s="4">
        <f aca="true" t="shared" si="7" ref="S5:S26">D5+G5+J5+M5+P5</f>
        <v>0</v>
      </c>
      <c r="T5" s="28">
        <f aca="true" t="shared" si="8" ref="T5:T26">E5+H5+K5+N5+Q5</f>
        <v>0</v>
      </c>
      <c r="U5" s="73">
        <f>IF(OR($R$43=0,ISBLANK(Dane!B5)),"",100-(R5+S5)/$R$43%)</f>
      </c>
      <c r="V5" s="7">
        <f>tygod!R232+'tyg język'!R220</f>
        <v>0</v>
      </c>
      <c r="W5" s="4">
        <f>tygod!S232+'tyg język'!S220</f>
        <v>0</v>
      </c>
      <c r="X5" s="10">
        <f>tygod!T232+'tyg język'!T220</f>
        <v>0</v>
      </c>
      <c r="Y5" s="7">
        <f>tygod!R277+'tyg język'!R263</f>
        <v>0</v>
      </c>
      <c r="Z5" s="7">
        <f>tygod!S277+'tyg język'!S263</f>
        <v>0</v>
      </c>
      <c r="AA5" s="7">
        <f>tygod!T277+'tyg język'!T263</f>
        <v>0</v>
      </c>
      <c r="AB5" s="11">
        <f>tygod!R322+'tyg język'!R306</f>
        <v>0</v>
      </c>
      <c r="AC5" s="4">
        <f>tygod!S322+'tyg język'!S306</f>
        <v>0</v>
      </c>
      <c r="AD5" s="10">
        <f>tygod!T322+'tyg język'!T306</f>
        <v>0</v>
      </c>
      <c r="AE5" s="7">
        <f>tygod!R367+'tyg język'!R349</f>
        <v>0</v>
      </c>
      <c r="AF5" s="7">
        <f>tygod!S367+'tyg język'!S349</f>
        <v>0</v>
      </c>
      <c r="AG5" s="7">
        <f>tygod!T367+'tyg język'!T349</f>
        <v>0</v>
      </c>
      <c r="AH5" s="11">
        <f>tygod!R412+'tyg język'!R392</f>
        <v>0</v>
      </c>
      <c r="AI5" s="4">
        <f>tygod!S412+'tyg język'!S392</f>
        <v>0</v>
      </c>
      <c r="AJ5" s="28">
        <f>tygod!T412+'tyg język'!T392</f>
        <v>0</v>
      </c>
      <c r="AK5" s="7">
        <f t="shared" si="0"/>
        <v>0</v>
      </c>
      <c r="AL5" s="4">
        <f t="shared" si="1"/>
        <v>0</v>
      </c>
      <c r="AM5" s="28">
        <f t="shared" si="2"/>
        <v>0</v>
      </c>
      <c r="AN5" s="73">
        <f>IF(OR($AK$43=0,ISBLANK(Dane!B5)),"",100-(AK5+AL5)/$AK$43%)</f>
      </c>
      <c r="AO5" s="7">
        <f t="shared" si="3"/>
        <v>0</v>
      </c>
      <c r="AP5" s="4">
        <f t="shared" si="4"/>
        <v>0</v>
      </c>
      <c r="AQ5" s="10">
        <f t="shared" si="5"/>
        <v>0</v>
      </c>
      <c r="AR5" s="73">
        <f>IF(OR($AO$43=0,ISBLANK(Dane!B5)),"",100-(AO5+AP5)/$AO$43%)</f>
      </c>
      <c r="AS5" s="12"/>
    </row>
    <row r="6" spans="1:45" ht="12.75">
      <c r="A6" s="4">
        <v>3</v>
      </c>
      <c r="B6" s="8" t="str">
        <f>IF(Dane!B6="","",Dane!B6)</f>
        <v>Nazwisko Imię</v>
      </c>
      <c r="C6" s="11">
        <f>tygod!R8+'tyg język'!R6</f>
        <v>0</v>
      </c>
      <c r="D6" s="4">
        <f>tygod!S8+'tyg język'!S6</f>
        <v>0</v>
      </c>
      <c r="E6" s="10">
        <f>tygod!T8+'tyg język'!T6</f>
        <v>0</v>
      </c>
      <c r="F6" s="7">
        <f>tygod!R53+'tyg język'!R49</f>
        <v>0</v>
      </c>
      <c r="G6" s="4">
        <f>tygod!S53+'tyg język'!S49</f>
        <v>0</v>
      </c>
      <c r="H6" s="6">
        <f>tygod!T53+'tyg język'!T49</f>
        <v>0</v>
      </c>
      <c r="I6" s="11">
        <f>tygod!R98+'tyg język'!R92</f>
        <v>0</v>
      </c>
      <c r="J6" s="4">
        <f>tygod!S98+'tyg język'!S92</f>
        <v>0</v>
      </c>
      <c r="K6" s="10">
        <f>tygod!T98+'tyg język'!T92</f>
        <v>0</v>
      </c>
      <c r="L6" s="7">
        <f>tygod!R143+'tyg język'!R135</f>
        <v>0</v>
      </c>
      <c r="M6" s="7">
        <f>tygod!S143+'tyg język'!S135</f>
        <v>0</v>
      </c>
      <c r="N6" s="7">
        <f>tygod!T143+'tyg język'!T135</f>
        <v>0</v>
      </c>
      <c r="O6" s="11">
        <f>tygod!R188+'tyg język'!R178</f>
        <v>0</v>
      </c>
      <c r="P6" s="4">
        <f>tygod!S188+'tyg język'!S178</f>
        <v>0</v>
      </c>
      <c r="Q6" s="28">
        <f>tygod!T188+'tyg język'!T178</f>
        <v>0</v>
      </c>
      <c r="R6" s="7">
        <f t="shared" si="6"/>
        <v>0</v>
      </c>
      <c r="S6" s="4">
        <f t="shared" si="7"/>
        <v>0</v>
      </c>
      <c r="T6" s="28">
        <f t="shared" si="8"/>
        <v>0</v>
      </c>
      <c r="U6" s="73">
        <f>IF(OR($R$43=0,ISBLANK(Dane!B6)),"",100-(R6+S6)/$R$43%)</f>
      </c>
      <c r="V6" s="7">
        <f>tygod!R233+'tyg język'!R221</f>
        <v>0</v>
      </c>
      <c r="W6" s="4">
        <f>tygod!S233+'tyg język'!S221</f>
        <v>0</v>
      </c>
      <c r="X6" s="10">
        <f>tygod!T233+'tyg język'!T221</f>
        <v>0</v>
      </c>
      <c r="Y6" s="7">
        <f>tygod!R278+'tyg język'!R264</f>
        <v>0</v>
      </c>
      <c r="Z6" s="7">
        <f>tygod!S278+'tyg język'!S264</f>
        <v>0</v>
      </c>
      <c r="AA6" s="7">
        <f>tygod!T278+'tyg język'!T264</f>
        <v>0</v>
      </c>
      <c r="AB6" s="11">
        <f>tygod!R323+'tyg język'!R307</f>
        <v>0</v>
      </c>
      <c r="AC6" s="4">
        <f>tygod!S323+'tyg język'!S307</f>
        <v>0</v>
      </c>
      <c r="AD6" s="10">
        <f>tygod!T323+'tyg język'!T307</f>
        <v>0</v>
      </c>
      <c r="AE6" s="7">
        <f>tygod!R368+'tyg język'!R350</f>
        <v>0</v>
      </c>
      <c r="AF6" s="7">
        <f>tygod!S368+'tyg język'!S350</f>
        <v>0</v>
      </c>
      <c r="AG6" s="7">
        <f>tygod!T368+'tyg język'!T350</f>
        <v>0</v>
      </c>
      <c r="AH6" s="11">
        <f>tygod!R413+'tyg język'!R393</f>
        <v>0</v>
      </c>
      <c r="AI6" s="4">
        <f>tygod!S413+'tyg język'!S393</f>
        <v>0</v>
      </c>
      <c r="AJ6" s="28">
        <f>tygod!T413+'tyg język'!T393</f>
        <v>0</v>
      </c>
      <c r="AK6" s="7">
        <f t="shared" si="0"/>
        <v>0</v>
      </c>
      <c r="AL6" s="4">
        <f t="shared" si="1"/>
        <v>0</v>
      </c>
      <c r="AM6" s="28">
        <f t="shared" si="2"/>
        <v>0</v>
      </c>
      <c r="AN6" s="73">
        <f>IF(OR($AK$43=0,ISBLANK(Dane!B6)),"",100-(AK6+AL6)/$AK$43%)</f>
      </c>
      <c r="AO6" s="7">
        <f t="shared" si="3"/>
        <v>0</v>
      </c>
      <c r="AP6" s="4">
        <f t="shared" si="4"/>
        <v>0</v>
      </c>
      <c r="AQ6" s="10">
        <f t="shared" si="5"/>
        <v>0</v>
      </c>
      <c r="AR6" s="73">
        <f>IF(OR($AO$43=0,ISBLANK(Dane!B6)),"",100-(AO6+AP6)/$AO$43%)</f>
      </c>
      <c r="AS6" s="12"/>
    </row>
    <row r="7" spans="1:45" ht="12.75">
      <c r="A7" s="4">
        <v>4</v>
      </c>
      <c r="B7" s="8" t="str">
        <f>IF(Dane!B7="","",Dane!B7)</f>
        <v>Nazwisko Imię</v>
      </c>
      <c r="C7" s="11">
        <f>tygod!R9+'tyg język'!R7</f>
        <v>0</v>
      </c>
      <c r="D7" s="4">
        <f>tygod!S9+'tyg język'!S7</f>
        <v>0</v>
      </c>
      <c r="E7" s="10">
        <f>tygod!T9+'tyg język'!T7</f>
        <v>0</v>
      </c>
      <c r="F7" s="7">
        <f>tygod!R54+'tyg język'!R50</f>
        <v>0</v>
      </c>
      <c r="G7" s="4">
        <f>tygod!S54+'tyg język'!S50</f>
        <v>0</v>
      </c>
      <c r="H7" s="6">
        <f>tygod!T54+'tyg język'!T50</f>
        <v>0</v>
      </c>
      <c r="I7" s="11">
        <f>tygod!R99+'tyg język'!R93</f>
        <v>0</v>
      </c>
      <c r="J7" s="4">
        <f>tygod!S99+'tyg język'!S93</f>
        <v>0</v>
      </c>
      <c r="K7" s="10">
        <f>tygod!T99+'tyg język'!T93</f>
        <v>0</v>
      </c>
      <c r="L7" s="7">
        <f>tygod!R144+'tyg język'!R136</f>
        <v>0</v>
      </c>
      <c r="M7" s="7">
        <f>tygod!S144+'tyg język'!S136</f>
        <v>0</v>
      </c>
      <c r="N7" s="7">
        <f>tygod!T144+'tyg język'!T136</f>
        <v>0</v>
      </c>
      <c r="O7" s="11">
        <f>tygod!R189+'tyg język'!R179</f>
        <v>0</v>
      </c>
      <c r="P7" s="4">
        <f>tygod!S189+'tyg język'!S179</f>
        <v>0</v>
      </c>
      <c r="Q7" s="28">
        <f>tygod!T189+'tyg język'!T179</f>
        <v>0</v>
      </c>
      <c r="R7" s="7">
        <f t="shared" si="6"/>
        <v>0</v>
      </c>
      <c r="S7" s="4">
        <f t="shared" si="7"/>
        <v>0</v>
      </c>
      <c r="T7" s="28">
        <f t="shared" si="8"/>
        <v>0</v>
      </c>
      <c r="U7" s="73">
        <f>IF(OR($R$43=0,ISBLANK(Dane!B7)),"",100-(R7+S7)/$R$43%)</f>
      </c>
      <c r="V7" s="7">
        <f>tygod!R234+'tyg język'!R222</f>
        <v>0</v>
      </c>
      <c r="W7" s="4">
        <f>tygod!S234+'tyg język'!S222</f>
        <v>0</v>
      </c>
      <c r="X7" s="10">
        <f>tygod!T234+'tyg język'!T222</f>
        <v>0</v>
      </c>
      <c r="Y7" s="7">
        <f>tygod!R279+'tyg język'!R265</f>
        <v>0</v>
      </c>
      <c r="Z7" s="7">
        <f>tygod!S279+'tyg język'!S265</f>
        <v>0</v>
      </c>
      <c r="AA7" s="7">
        <f>tygod!T279+'tyg język'!T265</f>
        <v>0</v>
      </c>
      <c r="AB7" s="11">
        <f>tygod!R324+'tyg język'!R308</f>
        <v>0</v>
      </c>
      <c r="AC7" s="4">
        <f>tygod!S324+'tyg język'!S308</f>
        <v>0</v>
      </c>
      <c r="AD7" s="10">
        <f>tygod!T324+'tyg język'!T308</f>
        <v>0</v>
      </c>
      <c r="AE7" s="7">
        <f>tygod!R369+'tyg język'!R351</f>
        <v>0</v>
      </c>
      <c r="AF7" s="7">
        <f>tygod!S369+'tyg język'!S351</f>
        <v>0</v>
      </c>
      <c r="AG7" s="7">
        <f>tygod!T369+'tyg język'!T351</f>
        <v>0</v>
      </c>
      <c r="AH7" s="11">
        <f>tygod!R414+'tyg język'!R394</f>
        <v>0</v>
      </c>
      <c r="AI7" s="4">
        <f>tygod!S414+'tyg język'!S394</f>
        <v>0</v>
      </c>
      <c r="AJ7" s="28">
        <f>tygod!T414+'tyg język'!T394</f>
        <v>0</v>
      </c>
      <c r="AK7" s="7">
        <f t="shared" si="0"/>
        <v>0</v>
      </c>
      <c r="AL7" s="4">
        <f t="shared" si="1"/>
        <v>0</v>
      </c>
      <c r="AM7" s="28">
        <f t="shared" si="2"/>
        <v>0</v>
      </c>
      <c r="AN7" s="73">
        <f>IF(OR($AK$43=0,ISBLANK(Dane!B7)),"",100-(AK7+AL7)/$AK$43%)</f>
      </c>
      <c r="AO7" s="7">
        <f t="shared" si="3"/>
        <v>0</v>
      </c>
      <c r="AP7" s="4">
        <f t="shared" si="4"/>
        <v>0</v>
      </c>
      <c r="AQ7" s="10">
        <f t="shared" si="5"/>
        <v>0</v>
      </c>
      <c r="AR7" s="73">
        <f>IF(OR($AO$43=0,ISBLANK(Dane!B7)),"",100-(AO7+AP7)/$AO$43%)</f>
      </c>
      <c r="AS7" s="12"/>
    </row>
    <row r="8" spans="1:45" ht="12.75">
      <c r="A8" s="4">
        <v>5</v>
      </c>
      <c r="B8" s="8" t="str">
        <f>IF(Dane!B8="","",Dane!B8)</f>
        <v>Nazwisko Imię</v>
      </c>
      <c r="C8" s="11">
        <f>tygod!R10+'tyg język'!R8</f>
        <v>0</v>
      </c>
      <c r="D8" s="4">
        <f>tygod!S10+'tyg język'!S8</f>
        <v>0</v>
      </c>
      <c r="E8" s="10">
        <f>tygod!T10+'tyg język'!T8</f>
        <v>0</v>
      </c>
      <c r="F8" s="7">
        <f>tygod!R55+'tyg język'!R51</f>
        <v>0</v>
      </c>
      <c r="G8" s="4">
        <f>tygod!S55+'tyg język'!S51</f>
        <v>0</v>
      </c>
      <c r="H8" s="6">
        <f>tygod!T55+'tyg język'!T51</f>
        <v>0</v>
      </c>
      <c r="I8" s="11">
        <f>tygod!R100+'tyg język'!R94</f>
        <v>0</v>
      </c>
      <c r="J8" s="4">
        <f>tygod!S100+'tyg język'!S94</f>
        <v>0</v>
      </c>
      <c r="K8" s="10">
        <f>tygod!T100+'tyg język'!T94</f>
        <v>0</v>
      </c>
      <c r="L8" s="7">
        <f>tygod!R145+'tyg język'!R137</f>
        <v>0</v>
      </c>
      <c r="M8" s="7">
        <f>tygod!S145+'tyg język'!S137</f>
        <v>0</v>
      </c>
      <c r="N8" s="7">
        <f>tygod!T145+'tyg język'!T137</f>
        <v>0</v>
      </c>
      <c r="O8" s="11">
        <f>tygod!R190+'tyg język'!R180</f>
        <v>0</v>
      </c>
      <c r="P8" s="4">
        <f>tygod!S190+'tyg język'!S180</f>
        <v>0</v>
      </c>
      <c r="Q8" s="28">
        <f>tygod!T190+'tyg język'!T180</f>
        <v>0</v>
      </c>
      <c r="R8" s="7">
        <f t="shared" si="6"/>
        <v>0</v>
      </c>
      <c r="S8" s="4">
        <f t="shared" si="7"/>
        <v>0</v>
      </c>
      <c r="T8" s="28">
        <f t="shared" si="8"/>
        <v>0</v>
      </c>
      <c r="U8" s="73">
        <f>IF(OR($R$43=0,ISBLANK(Dane!B8)),"",100-(R8+S8)/$R$43%)</f>
      </c>
      <c r="V8" s="7">
        <f>tygod!R235+'tyg język'!R223</f>
        <v>0</v>
      </c>
      <c r="W8" s="4">
        <f>tygod!S235+'tyg język'!S223</f>
        <v>0</v>
      </c>
      <c r="X8" s="10">
        <f>tygod!T235+'tyg język'!T223</f>
        <v>0</v>
      </c>
      <c r="Y8" s="7">
        <f>tygod!R280+'tyg język'!R266</f>
        <v>0</v>
      </c>
      <c r="Z8" s="7">
        <f>tygod!S280+'tyg język'!S266</f>
        <v>0</v>
      </c>
      <c r="AA8" s="7">
        <f>tygod!T280+'tyg język'!T266</f>
        <v>0</v>
      </c>
      <c r="AB8" s="11">
        <f>tygod!R325+'tyg język'!R309</f>
        <v>0</v>
      </c>
      <c r="AC8" s="4">
        <f>tygod!S325+'tyg język'!S309</f>
        <v>0</v>
      </c>
      <c r="AD8" s="10">
        <f>tygod!T325+'tyg język'!T309</f>
        <v>0</v>
      </c>
      <c r="AE8" s="7">
        <f>tygod!R370+'tyg język'!R352</f>
        <v>0</v>
      </c>
      <c r="AF8" s="7">
        <f>tygod!S370+'tyg język'!S352</f>
        <v>0</v>
      </c>
      <c r="AG8" s="7">
        <f>tygod!T370+'tyg język'!T352</f>
        <v>0</v>
      </c>
      <c r="AH8" s="11">
        <f>tygod!R415+'tyg język'!R395</f>
        <v>0</v>
      </c>
      <c r="AI8" s="4">
        <f>tygod!S415+'tyg język'!S395</f>
        <v>0</v>
      </c>
      <c r="AJ8" s="28">
        <f>tygod!T415+'tyg język'!T395</f>
        <v>0</v>
      </c>
      <c r="AK8" s="7">
        <f t="shared" si="0"/>
        <v>0</v>
      </c>
      <c r="AL8" s="4">
        <f t="shared" si="1"/>
        <v>0</v>
      </c>
      <c r="AM8" s="28">
        <f t="shared" si="2"/>
        <v>0</v>
      </c>
      <c r="AN8" s="73">
        <f>IF(OR($AK$43=0,ISBLANK(Dane!B8)),"",100-(AK8+AL8)/$AK$43%)</f>
      </c>
      <c r="AO8" s="7">
        <f t="shared" si="3"/>
        <v>0</v>
      </c>
      <c r="AP8" s="4">
        <f t="shared" si="4"/>
        <v>0</v>
      </c>
      <c r="AQ8" s="10">
        <f t="shared" si="5"/>
        <v>0</v>
      </c>
      <c r="AR8" s="73">
        <f>IF(OR($AO$43=0,ISBLANK(Dane!B8)),"",100-(AO8+AP8)/$AO$43%)</f>
      </c>
      <c r="AS8" s="12"/>
    </row>
    <row r="9" spans="1:45" ht="12.75">
      <c r="A9" s="4">
        <v>6</v>
      </c>
      <c r="B9" s="8" t="str">
        <f>IF(Dane!B9="","",Dane!B9)</f>
        <v>Nazwisko Imię</v>
      </c>
      <c r="C9" s="11">
        <f>tygod!R11+'tyg język'!R9</f>
        <v>0</v>
      </c>
      <c r="D9" s="4">
        <f>tygod!S11+'tyg język'!S9</f>
        <v>0</v>
      </c>
      <c r="E9" s="10">
        <f>tygod!T11+'tyg język'!T9</f>
        <v>0</v>
      </c>
      <c r="F9" s="7">
        <f>tygod!R56+'tyg język'!R52</f>
        <v>0</v>
      </c>
      <c r="G9" s="4">
        <f>tygod!S56+'tyg język'!S52</f>
        <v>0</v>
      </c>
      <c r="H9" s="6">
        <f>tygod!T56+'tyg język'!T52</f>
        <v>0</v>
      </c>
      <c r="I9" s="11">
        <f>tygod!R101+'tyg język'!R95</f>
        <v>0</v>
      </c>
      <c r="J9" s="4">
        <f>tygod!S101+'tyg język'!S95</f>
        <v>0</v>
      </c>
      <c r="K9" s="10">
        <f>tygod!T101+'tyg język'!T95</f>
        <v>0</v>
      </c>
      <c r="L9" s="7">
        <f>tygod!R146+'tyg język'!R138</f>
        <v>0</v>
      </c>
      <c r="M9" s="7">
        <f>tygod!S146+'tyg język'!S138</f>
        <v>0</v>
      </c>
      <c r="N9" s="7">
        <f>tygod!T146+'tyg język'!T138</f>
        <v>0</v>
      </c>
      <c r="O9" s="11">
        <f>tygod!R191+'tyg język'!R181</f>
        <v>0</v>
      </c>
      <c r="P9" s="4">
        <f>tygod!S191+'tyg język'!S181</f>
        <v>0</v>
      </c>
      <c r="Q9" s="28">
        <f>tygod!T191+'tyg język'!T181</f>
        <v>0</v>
      </c>
      <c r="R9" s="7">
        <f t="shared" si="6"/>
        <v>0</v>
      </c>
      <c r="S9" s="4">
        <f t="shared" si="7"/>
        <v>0</v>
      </c>
      <c r="T9" s="28">
        <f t="shared" si="8"/>
        <v>0</v>
      </c>
      <c r="U9" s="73">
        <f>IF(OR($R$43=0,ISBLANK(Dane!B9)),"",100-(R9+S9)/$R$43%)</f>
      </c>
      <c r="V9" s="7">
        <f>tygod!R236+'tyg język'!R224</f>
        <v>0</v>
      </c>
      <c r="W9" s="4">
        <f>tygod!S236+'tyg język'!S224</f>
        <v>0</v>
      </c>
      <c r="X9" s="10">
        <f>tygod!T236+'tyg język'!T224</f>
        <v>0</v>
      </c>
      <c r="Y9" s="7">
        <f>tygod!R281+'tyg język'!R267</f>
        <v>0</v>
      </c>
      <c r="Z9" s="7">
        <f>tygod!S281+'tyg język'!S267</f>
        <v>0</v>
      </c>
      <c r="AA9" s="7">
        <f>tygod!T281+'tyg język'!T267</f>
        <v>0</v>
      </c>
      <c r="AB9" s="11">
        <f>tygod!R326+'tyg język'!R310</f>
        <v>0</v>
      </c>
      <c r="AC9" s="4">
        <f>tygod!S326+'tyg język'!S310</f>
        <v>0</v>
      </c>
      <c r="AD9" s="10">
        <f>tygod!T326+'tyg język'!T310</f>
        <v>0</v>
      </c>
      <c r="AE9" s="7">
        <f>tygod!R371+'tyg język'!R353</f>
        <v>0</v>
      </c>
      <c r="AF9" s="7">
        <f>tygod!S371+'tyg język'!S353</f>
        <v>0</v>
      </c>
      <c r="AG9" s="7">
        <f>tygod!T371+'tyg język'!T353</f>
        <v>0</v>
      </c>
      <c r="AH9" s="11">
        <f>tygod!R416+'tyg język'!R396</f>
        <v>0</v>
      </c>
      <c r="AI9" s="4">
        <f>tygod!S416+'tyg język'!S396</f>
        <v>0</v>
      </c>
      <c r="AJ9" s="28">
        <f>tygod!T416+'tyg język'!T396</f>
        <v>0</v>
      </c>
      <c r="AK9" s="7">
        <f t="shared" si="0"/>
        <v>0</v>
      </c>
      <c r="AL9" s="4">
        <f t="shared" si="1"/>
        <v>0</v>
      </c>
      <c r="AM9" s="28">
        <f t="shared" si="2"/>
        <v>0</v>
      </c>
      <c r="AN9" s="73">
        <f>IF(OR($AK$43=0,ISBLANK(Dane!B9)),"",100-(AK9+AL9)/$AK$43%)</f>
      </c>
      <c r="AO9" s="7">
        <f t="shared" si="3"/>
        <v>0</v>
      </c>
      <c r="AP9" s="4">
        <f t="shared" si="4"/>
        <v>0</v>
      </c>
      <c r="AQ9" s="10">
        <f t="shared" si="5"/>
        <v>0</v>
      </c>
      <c r="AR9" s="73">
        <f>IF(OR($AO$43=0,ISBLANK(Dane!B9)),"",100-(AO9+AP9)/$AO$43%)</f>
      </c>
      <c r="AS9" s="12"/>
    </row>
    <row r="10" spans="1:45" ht="12.75">
      <c r="A10" s="4">
        <v>7</v>
      </c>
      <c r="B10" s="8" t="str">
        <f>IF(Dane!B10="","",Dane!B10)</f>
        <v>Nazwisko Imię</v>
      </c>
      <c r="C10" s="11">
        <f>tygod!R12+'tyg język'!R10</f>
        <v>0</v>
      </c>
      <c r="D10" s="4">
        <f>tygod!S12+'tyg język'!S10</f>
        <v>0</v>
      </c>
      <c r="E10" s="10">
        <f>tygod!T12+'tyg język'!T10</f>
        <v>0</v>
      </c>
      <c r="F10" s="7">
        <f>tygod!R57+'tyg język'!R53</f>
        <v>0</v>
      </c>
      <c r="G10" s="4">
        <f>tygod!S57+'tyg język'!S53</f>
        <v>0</v>
      </c>
      <c r="H10" s="6">
        <f>tygod!T57+'tyg język'!T53</f>
        <v>0</v>
      </c>
      <c r="I10" s="11">
        <f>tygod!R102+'tyg język'!R96</f>
        <v>0</v>
      </c>
      <c r="J10" s="4">
        <f>tygod!S102+'tyg język'!S96</f>
        <v>0</v>
      </c>
      <c r="K10" s="10">
        <f>tygod!T102+'tyg język'!T96</f>
        <v>0</v>
      </c>
      <c r="L10" s="7">
        <f>tygod!R147+'tyg język'!R139</f>
        <v>0</v>
      </c>
      <c r="M10" s="7">
        <f>tygod!S147+'tyg język'!S139</f>
        <v>0</v>
      </c>
      <c r="N10" s="7">
        <f>tygod!T147+'tyg język'!T139</f>
        <v>0</v>
      </c>
      <c r="O10" s="11">
        <f>tygod!R192+'tyg język'!R182</f>
        <v>0</v>
      </c>
      <c r="P10" s="4">
        <f>tygod!S192+'tyg język'!S182</f>
        <v>0</v>
      </c>
      <c r="Q10" s="28">
        <f>tygod!T192+'tyg język'!T182</f>
        <v>0</v>
      </c>
      <c r="R10" s="7">
        <f t="shared" si="6"/>
        <v>0</v>
      </c>
      <c r="S10" s="4">
        <f t="shared" si="7"/>
        <v>0</v>
      </c>
      <c r="T10" s="28">
        <f t="shared" si="8"/>
        <v>0</v>
      </c>
      <c r="U10" s="73">
        <f>IF(OR($R$43=0,ISBLANK(Dane!B10)),"",100-(R10+S10)/$R$43%)</f>
      </c>
      <c r="V10" s="7">
        <f>tygod!R237+'tyg język'!R225</f>
        <v>0</v>
      </c>
      <c r="W10" s="4">
        <f>tygod!S237+'tyg język'!S225</f>
        <v>0</v>
      </c>
      <c r="X10" s="10">
        <f>tygod!T237+'tyg język'!T225</f>
        <v>0</v>
      </c>
      <c r="Y10" s="7">
        <f>tygod!R282+'tyg język'!R268</f>
        <v>0</v>
      </c>
      <c r="Z10" s="7">
        <f>tygod!S282+'tyg język'!S268</f>
        <v>0</v>
      </c>
      <c r="AA10" s="7">
        <f>tygod!T282+'tyg język'!T268</f>
        <v>0</v>
      </c>
      <c r="AB10" s="11">
        <f>tygod!R327+'tyg język'!R311</f>
        <v>0</v>
      </c>
      <c r="AC10" s="4">
        <f>tygod!S327+'tyg język'!S311</f>
        <v>0</v>
      </c>
      <c r="AD10" s="10">
        <f>tygod!T327+'tyg język'!T311</f>
        <v>0</v>
      </c>
      <c r="AE10" s="7">
        <f>tygod!R372+'tyg język'!R354</f>
        <v>0</v>
      </c>
      <c r="AF10" s="7">
        <f>tygod!S372+'tyg język'!S354</f>
        <v>0</v>
      </c>
      <c r="AG10" s="7">
        <f>tygod!T372+'tyg język'!T354</f>
        <v>0</v>
      </c>
      <c r="AH10" s="11">
        <f>tygod!R417+'tyg język'!R397</f>
        <v>0</v>
      </c>
      <c r="AI10" s="4">
        <f>tygod!S417+'tyg język'!S397</f>
        <v>0</v>
      </c>
      <c r="AJ10" s="28">
        <f>tygod!T417+'tyg język'!T397</f>
        <v>0</v>
      </c>
      <c r="AK10" s="7">
        <f t="shared" si="0"/>
        <v>0</v>
      </c>
      <c r="AL10" s="4">
        <f t="shared" si="1"/>
        <v>0</v>
      </c>
      <c r="AM10" s="28">
        <f t="shared" si="2"/>
        <v>0</v>
      </c>
      <c r="AN10" s="73">
        <f>IF(OR($AK$43=0,ISBLANK(Dane!B10)),"",100-(AK10+AL10)/$AK$43%)</f>
      </c>
      <c r="AO10" s="7">
        <f t="shared" si="3"/>
        <v>0</v>
      </c>
      <c r="AP10" s="4">
        <f t="shared" si="4"/>
        <v>0</v>
      </c>
      <c r="AQ10" s="10">
        <f t="shared" si="5"/>
        <v>0</v>
      </c>
      <c r="AR10" s="73">
        <f>IF(OR($AO$43=0,ISBLANK(Dane!B10)),"",100-(AO10+AP10)/$AO$43%)</f>
      </c>
      <c r="AS10" s="12"/>
    </row>
    <row r="11" spans="1:45" ht="12.75">
      <c r="A11" s="4">
        <v>8</v>
      </c>
      <c r="B11" s="8" t="str">
        <f>IF(Dane!B11="","",Dane!B11)</f>
        <v>Nazwisko Imię</v>
      </c>
      <c r="C11" s="11">
        <f>tygod!R13+'tyg język'!R11</f>
        <v>0</v>
      </c>
      <c r="D11" s="4">
        <f>tygod!S13+'tyg język'!S11</f>
        <v>0</v>
      </c>
      <c r="E11" s="10">
        <f>tygod!T13+'tyg język'!T11</f>
        <v>0</v>
      </c>
      <c r="F11" s="7">
        <f>tygod!R58+'tyg język'!R54</f>
        <v>0</v>
      </c>
      <c r="G11" s="4">
        <f>tygod!S58+'tyg język'!S54</f>
        <v>0</v>
      </c>
      <c r="H11" s="6">
        <f>tygod!T58+'tyg język'!T54</f>
        <v>0</v>
      </c>
      <c r="I11" s="11">
        <f>tygod!R103+'tyg język'!R97</f>
        <v>0</v>
      </c>
      <c r="J11" s="4">
        <f>tygod!S103+'tyg język'!S97</f>
        <v>0</v>
      </c>
      <c r="K11" s="10">
        <f>tygod!T103+'tyg język'!T97</f>
        <v>0</v>
      </c>
      <c r="L11" s="7">
        <f>tygod!R148+'tyg język'!R140</f>
        <v>0</v>
      </c>
      <c r="M11" s="7">
        <f>tygod!S148+'tyg język'!S140</f>
        <v>0</v>
      </c>
      <c r="N11" s="7">
        <f>tygod!T148+'tyg język'!T140</f>
        <v>0</v>
      </c>
      <c r="O11" s="11">
        <f>tygod!R193+'tyg język'!R183</f>
        <v>0</v>
      </c>
      <c r="P11" s="4">
        <f>tygod!S193+'tyg język'!S183</f>
        <v>0</v>
      </c>
      <c r="Q11" s="28">
        <f>tygod!T193+'tyg język'!T183</f>
        <v>0</v>
      </c>
      <c r="R11" s="7">
        <f t="shared" si="6"/>
        <v>0</v>
      </c>
      <c r="S11" s="4">
        <f t="shared" si="7"/>
        <v>0</v>
      </c>
      <c r="T11" s="28">
        <f t="shared" si="8"/>
        <v>0</v>
      </c>
      <c r="U11" s="73">
        <f>IF(OR($R$43=0,ISBLANK(Dane!B11)),"",100-(R11+S11)/$R$43%)</f>
      </c>
      <c r="V11" s="7">
        <f>tygod!R238+'tyg język'!R226</f>
        <v>0</v>
      </c>
      <c r="W11" s="4">
        <f>tygod!S238+'tyg język'!S226</f>
        <v>0</v>
      </c>
      <c r="X11" s="10">
        <f>tygod!T238+'tyg język'!T226</f>
        <v>0</v>
      </c>
      <c r="Y11" s="7">
        <f>tygod!R283+'tyg język'!R269</f>
        <v>0</v>
      </c>
      <c r="Z11" s="7">
        <f>tygod!S283+'tyg język'!S269</f>
        <v>0</v>
      </c>
      <c r="AA11" s="7">
        <f>tygod!T283+'tyg język'!T269</f>
        <v>0</v>
      </c>
      <c r="AB11" s="11">
        <f>tygod!R328+'tyg język'!R312</f>
        <v>0</v>
      </c>
      <c r="AC11" s="4">
        <f>tygod!S328+'tyg język'!S312</f>
        <v>0</v>
      </c>
      <c r="AD11" s="10">
        <f>tygod!T328+'tyg język'!T312</f>
        <v>0</v>
      </c>
      <c r="AE11" s="7">
        <f>tygod!R373+'tyg język'!R355</f>
        <v>0</v>
      </c>
      <c r="AF11" s="7">
        <f>tygod!S373+'tyg język'!S355</f>
        <v>0</v>
      </c>
      <c r="AG11" s="7">
        <f>tygod!T373+'tyg język'!T355</f>
        <v>0</v>
      </c>
      <c r="AH11" s="11">
        <f>tygod!R418+'tyg język'!R398</f>
        <v>0</v>
      </c>
      <c r="AI11" s="4">
        <f>tygod!S418+'tyg język'!S398</f>
        <v>0</v>
      </c>
      <c r="AJ11" s="28">
        <f>tygod!T418+'tyg język'!T398</f>
        <v>0</v>
      </c>
      <c r="AK11" s="7">
        <f t="shared" si="0"/>
        <v>0</v>
      </c>
      <c r="AL11" s="4">
        <f t="shared" si="1"/>
        <v>0</v>
      </c>
      <c r="AM11" s="28">
        <f t="shared" si="2"/>
        <v>0</v>
      </c>
      <c r="AN11" s="73">
        <f>IF(OR($AK$43=0,ISBLANK(Dane!B11)),"",100-(AK11+AL11)/$AK$43%)</f>
      </c>
      <c r="AO11" s="7">
        <f t="shared" si="3"/>
        <v>0</v>
      </c>
      <c r="AP11" s="4">
        <f t="shared" si="4"/>
        <v>0</v>
      </c>
      <c r="AQ11" s="10">
        <f t="shared" si="5"/>
        <v>0</v>
      </c>
      <c r="AR11" s="73">
        <f>IF(OR($AO$43=0,ISBLANK(Dane!B11)),"",100-(AO11+AP11)/$AO$43%)</f>
      </c>
      <c r="AS11" s="12"/>
    </row>
    <row r="12" spans="1:45" ht="12.75">
      <c r="A12" s="4">
        <v>9</v>
      </c>
      <c r="B12" s="8" t="str">
        <f>IF(Dane!B12="","",Dane!B12)</f>
        <v>Nazwisko Imię</v>
      </c>
      <c r="C12" s="11">
        <f>tygod!R14+'tyg język'!R12</f>
        <v>0</v>
      </c>
      <c r="D12" s="4">
        <f>tygod!S14+'tyg język'!S12</f>
        <v>0</v>
      </c>
      <c r="E12" s="10">
        <f>tygod!T14+'tyg język'!T12</f>
        <v>0</v>
      </c>
      <c r="F12" s="7">
        <f>tygod!R59+'tyg język'!R55</f>
        <v>0</v>
      </c>
      <c r="G12" s="4">
        <f>tygod!S59+'tyg język'!S55</f>
        <v>0</v>
      </c>
      <c r="H12" s="6">
        <f>tygod!T59+'tyg język'!T55</f>
        <v>0</v>
      </c>
      <c r="I12" s="11">
        <f>tygod!R104+'tyg język'!R98</f>
        <v>0</v>
      </c>
      <c r="J12" s="4">
        <f>tygod!S104+'tyg język'!S98</f>
        <v>0</v>
      </c>
      <c r="K12" s="10">
        <f>tygod!T104+'tyg język'!T98</f>
        <v>0</v>
      </c>
      <c r="L12" s="7">
        <f>tygod!R149+'tyg język'!R141</f>
        <v>0</v>
      </c>
      <c r="M12" s="7">
        <f>tygod!S149+'tyg język'!S141</f>
        <v>0</v>
      </c>
      <c r="N12" s="7">
        <f>tygod!T149+'tyg język'!T141</f>
        <v>0</v>
      </c>
      <c r="O12" s="11">
        <f>tygod!R194+'tyg język'!R184</f>
        <v>0</v>
      </c>
      <c r="P12" s="4">
        <f>tygod!S194+'tyg język'!S184</f>
        <v>0</v>
      </c>
      <c r="Q12" s="28">
        <f>tygod!T194+'tyg język'!T184</f>
        <v>0</v>
      </c>
      <c r="R12" s="7">
        <f t="shared" si="6"/>
        <v>0</v>
      </c>
      <c r="S12" s="4">
        <f t="shared" si="7"/>
        <v>0</v>
      </c>
      <c r="T12" s="28">
        <f t="shared" si="8"/>
        <v>0</v>
      </c>
      <c r="U12" s="73">
        <f>IF(OR($R$43=0,ISBLANK(Dane!B12)),"",100-(R12+S12)/$R$43%)</f>
      </c>
      <c r="V12" s="7">
        <f>tygod!R239+'tyg język'!R227</f>
        <v>0</v>
      </c>
      <c r="W12" s="4">
        <f>tygod!S239+'tyg język'!S227</f>
        <v>0</v>
      </c>
      <c r="X12" s="10">
        <f>tygod!T239+'tyg język'!T227</f>
        <v>0</v>
      </c>
      <c r="Y12" s="7">
        <f>tygod!R284+'tyg język'!R270</f>
        <v>0</v>
      </c>
      <c r="Z12" s="7">
        <f>tygod!S284+'tyg język'!S270</f>
        <v>0</v>
      </c>
      <c r="AA12" s="7">
        <f>tygod!T284+'tyg język'!T270</f>
        <v>0</v>
      </c>
      <c r="AB12" s="11">
        <f>tygod!R329+'tyg język'!R313</f>
        <v>0</v>
      </c>
      <c r="AC12" s="4">
        <f>tygod!S329+'tyg język'!S313</f>
        <v>0</v>
      </c>
      <c r="AD12" s="10">
        <f>tygod!T329+'tyg język'!T313</f>
        <v>0</v>
      </c>
      <c r="AE12" s="7">
        <f>tygod!R374+'tyg język'!R356</f>
        <v>0</v>
      </c>
      <c r="AF12" s="7">
        <f>tygod!S374+'tyg język'!S356</f>
        <v>0</v>
      </c>
      <c r="AG12" s="7">
        <f>tygod!T374+'tyg język'!T356</f>
        <v>0</v>
      </c>
      <c r="AH12" s="11">
        <f>tygod!R419+'tyg język'!R399</f>
        <v>0</v>
      </c>
      <c r="AI12" s="4">
        <f>tygod!S419+'tyg język'!S399</f>
        <v>0</v>
      </c>
      <c r="AJ12" s="28">
        <f>tygod!T419+'tyg język'!T399</f>
        <v>0</v>
      </c>
      <c r="AK12" s="7">
        <f t="shared" si="0"/>
        <v>0</v>
      </c>
      <c r="AL12" s="4">
        <f t="shared" si="1"/>
        <v>0</v>
      </c>
      <c r="AM12" s="28">
        <f t="shared" si="2"/>
        <v>0</v>
      </c>
      <c r="AN12" s="73">
        <f>IF(OR($AK$43=0,ISBLANK(Dane!B12)),"",100-(AK12+AL12)/$AK$43%)</f>
      </c>
      <c r="AO12" s="7">
        <f t="shared" si="3"/>
        <v>0</v>
      </c>
      <c r="AP12" s="4">
        <f t="shared" si="4"/>
        <v>0</v>
      </c>
      <c r="AQ12" s="10">
        <f t="shared" si="5"/>
        <v>0</v>
      </c>
      <c r="AR12" s="73">
        <f>IF(OR($AO$43=0,ISBLANK(Dane!B12)),"",100-(AO12+AP12)/$AO$43%)</f>
      </c>
      <c r="AS12" s="12"/>
    </row>
    <row r="13" spans="1:45" ht="12.75">
      <c r="A13" s="4">
        <v>10</v>
      </c>
      <c r="B13" s="8" t="str">
        <f>IF(Dane!B13="","",Dane!B13)</f>
        <v>Nazwisko Imię</v>
      </c>
      <c r="C13" s="11">
        <f>tygod!R15+'tyg język'!R13</f>
        <v>0</v>
      </c>
      <c r="D13" s="4">
        <f>tygod!S15+'tyg język'!S13</f>
        <v>0</v>
      </c>
      <c r="E13" s="10">
        <f>tygod!T15+'tyg język'!T13</f>
        <v>0</v>
      </c>
      <c r="F13" s="7">
        <f>tygod!R60+'tyg język'!R56</f>
        <v>0</v>
      </c>
      <c r="G13" s="4">
        <f>tygod!S60+'tyg język'!S56</f>
        <v>0</v>
      </c>
      <c r="H13" s="6">
        <f>tygod!T60+'tyg język'!T56</f>
        <v>0</v>
      </c>
      <c r="I13" s="11">
        <f>tygod!R105+'tyg język'!R99</f>
        <v>0</v>
      </c>
      <c r="J13" s="4">
        <f>tygod!S105+'tyg język'!S99</f>
        <v>0</v>
      </c>
      <c r="K13" s="10">
        <f>tygod!T105+'tyg język'!T99</f>
        <v>0</v>
      </c>
      <c r="L13" s="7">
        <f>tygod!R150+'tyg język'!R142</f>
        <v>0</v>
      </c>
      <c r="M13" s="7">
        <f>tygod!S150+'tyg język'!S142</f>
        <v>0</v>
      </c>
      <c r="N13" s="7">
        <f>tygod!T150+'tyg język'!T142</f>
        <v>0</v>
      </c>
      <c r="O13" s="11">
        <f>tygod!R195+'tyg język'!R185</f>
        <v>0</v>
      </c>
      <c r="P13" s="4">
        <f>tygod!S195+'tyg język'!S185</f>
        <v>0</v>
      </c>
      <c r="Q13" s="28">
        <f>tygod!T195+'tyg język'!T185</f>
        <v>0</v>
      </c>
      <c r="R13" s="7">
        <f t="shared" si="6"/>
        <v>0</v>
      </c>
      <c r="S13" s="4">
        <f t="shared" si="7"/>
        <v>0</v>
      </c>
      <c r="T13" s="28">
        <f t="shared" si="8"/>
        <v>0</v>
      </c>
      <c r="U13" s="73">
        <f>IF(OR($R$43=0,ISBLANK(Dane!B13)),"",100-(R13+S13)/$R$43%)</f>
      </c>
      <c r="V13" s="7">
        <f>tygod!R240+'tyg język'!R228</f>
        <v>0</v>
      </c>
      <c r="W13" s="4">
        <f>tygod!S240+'tyg język'!S228</f>
        <v>0</v>
      </c>
      <c r="X13" s="10">
        <f>tygod!T240+'tyg język'!T228</f>
        <v>0</v>
      </c>
      <c r="Y13" s="7">
        <f>tygod!R285+'tyg język'!R271</f>
        <v>0</v>
      </c>
      <c r="Z13" s="7">
        <f>tygod!S285+'tyg język'!S271</f>
        <v>0</v>
      </c>
      <c r="AA13" s="7">
        <f>tygod!T285+'tyg język'!T271</f>
        <v>0</v>
      </c>
      <c r="AB13" s="11">
        <f>tygod!R330+'tyg język'!R314</f>
        <v>0</v>
      </c>
      <c r="AC13" s="4">
        <f>tygod!S330+'tyg język'!S314</f>
        <v>0</v>
      </c>
      <c r="AD13" s="10">
        <f>tygod!T330+'tyg język'!T314</f>
        <v>0</v>
      </c>
      <c r="AE13" s="7">
        <f>tygod!R375+'tyg język'!R357</f>
        <v>0</v>
      </c>
      <c r="AF13" s="7">
        <f>tygod!S375+'tyg język'!S357</f>
        <v>0</v>
      </c>
      <c r="AG13" s="7">
        <f>tygod!T375+'tyg język'!T357</f>
        <v>0</v>
      </c>
      <c r="AH13" s="11">
        <f>tygod!R420+'tyg język'!R400</f>
        <v>0</v>
      </c>
      <c r="AI13" s="4">
        <f>tygod!S420+'tyg język'!S400</f>
        <v>0</v>
      </c>
      <c r="AJ13" s="28">
        <f>tygod!T420+'tyg język'!T400</f>
        <v>0</v>
      </c>
      <c r="AK13" s="7">
        <f t="shared" si="0"/>
        <v>0</v>
      </c>
      <c r="AL13" s="4">
        <f t="shared" si="1"/>
        <v>0</v>
      </c>
      <c r="AM13" s="28">
        <f t="shared" si="2"/>
        <v>0</v>
      </c>
      <c r="AN13" s="73">
        <f>IF(OR($AK$43=0,ISBLANK(Dane!B13)),"",100-(AK13+AL13)/$AK$43%)</f>
      </c>
      <c r="AO13" s="7">
        <f t="shared" si="3"/>
        <v>0</v>
      </c>
      <c r="AP13" s="4">
        <f t="shared" si="4"/>
        <v>0</v>
      </c>
      <c r="AQ13" s="10">
        <f t="shared" si="5"/>
        <v>0</v>
      </c>
      <c r="AR13" s="73">
        <f>IF(OR($AO$43=0,ISBLANK(Dane!B13)),"",100-(AO13+AP13)/$AO$43%)</f>
      </c>
      <c r="AS13" s="12"/>
    </row>
    <row r="14" spans="1:45" ht="12.75">
      <c r="A14" s="4">
        <v>11</v>
      </c>
      <c r="B14" s="8" t="str">
        <f>IF(Dane!B14="","",Dane!B14)</f>
        <v>Nazwisko Imię</v>
      </c>
      <c r="C14" s="11">
        <f>tygod!R16+'tyg język'!R14</f>
        <v>0</v>
      </c>
      <c r="D14" s="4">
        <f>tygod!S16+'tyg język'!S14</f>
        <v>0</v>
      </c>
      <c r="E14" s="10">
        <f>tygod!T16+'tyg język'!T14</f>
        <v>0</v>
      </c>
      <c r="F14" s="7">
        <f>tygod!R61+'tyg język'!R57</f>
        <v>0</v>
      </c>
      <c r="G14" s="4">
        <f>tygod!S61+'tyg język'!S57</f>
        <v>0</v>
      </c>
      <c r="H14" s="6">
        <f>tygod!T61+'tyg język'!T57</f>
        <v>0</v>
      </c>
      <c r="I14" s="11">
        <f>tygod!R106+'tyg język'!R100</f>
        <v>0</v>
      </c>
      <c r="J14" s="4">
        <f>tygod!S106+'tyg język'!S100</f>
        <v>0</v>
      </c>
      <c r="K14" s="10">
        <f>tygod!T106+'tyg język'!T100</f>
        <v>0</v>
      </c>
      <c r="L14" s="7">
        <f>tygod!R151+'tyg język'!R143</f>
        <v>0</v>
      </c>
      <c r="M14" s="7">
        <f>tygod!S151+'tyg język'!S143</f>
        <v>0</v>
      </c>
      <c r="N14" s="7">
        <f>tygod!T151+'tyg język'!T143</f>
        <v>0</v>
      </c>
      <c r="O14" s="11">
        <f>tygod!R196+'tyg język'!R186</f>
        <v>0</v>
      </c>
      <c r="P14" s="4">
        <f>tygod!S196+'tyg język'!S186</f>
        <v>0</v>
      </c>
      <c r="Q14" s="28">
        <f>tygod!T196+'tyg język'!T186</f>
        <v>0</v>
      </c>
      <c r="R14" s="7">
        <f t="shared" si="6"/>
        <v>0</v>
      </c>
      <c r="S14" s="4">
        <f t="shared" si="7"/>
        <v>0</v>
      </c>
      <c r="T14" s="28">
        <f t="shared" si="8"/>
        <v>0</v>
      </c>
      <c r="U14" s="73">
        <f>IF(OR($R$43=0,ISBLANK(Dane!B14)),"",100-(R14+S14)/$R$43%)</f>
      </c>
      <c r="V14" s="7">
        <f>tygod!R241+'tyg język'!R229</f>
        <v>0</v>
      </c>
      <c r="W14" s="4">
        <f>tygod!S241+'tyg język'!S229</f>
        <v>0</v>
      </c>
      <c r="X14" s="10">
        <f>tygod!T241+'tyg język'!T229</f>
        <v>0</v>
      </c>
      <c r="Y14" s="7">
        <f>tygod!R286+'tyg język'!R272</f>
        <v>0</v>
      </c>
      <c r="Z14" s="7">
        <f>tygod!S286+'tyg język'!S272</f>
        <v>0</v>
      </c>
      <c r="AA14" s="7">
        <f>tygod!T286+'tyg język'!T272</f>
        <v>0</v>
      </c>
      <c r="AB14" s="11">
        <f>tygod!R331+'tyg język'!R315</f>
        <v>0</v>
      </c>
      <c r="AC14" s="4">
        <f>tygod!S331+'tyg język'!S315</f>
        <v>0</v>
      </c>
      <c r="AD14" s="10">
        <f>tygod!T331+'tyg język'!T315</f>
        <v>0</v>
      </c>
      <c r="AE14" s="7">
        <f>tygod!R376+'tyg język'!R358</f>
        <v>0</v>
      </c>
      <c r="AF14" s="7">
        <f>tygod!S376+'tyg język'!S358</f>
        <v>0</v>
      </c>
      <c r="AG14" s="7">
        <f>tygod!T376+'tyg język'!T358</f>
        <v>0</v>
      </c>
      <c r="AH14" s="11">
        <f>tygod!R421+'tyg język'!R401</f>
        <v>0</v>
      </c>
      <c r="AI14" s="4">
        <f>tygod!S421+'tyg język'!S401</f>
        <v>0</v>
      </c>
      <c r="AJ14" s="28">
        <f>tygod!T421+'tyg język'!T401</f>
        <v>0</v>
      </c>
      <c r="AK14" s="7">
        <f t="shared" si="0"/>
        <v>0</v>
      </c>
      <c r="AL14" s="4">
        <f t="shared" si="1"/>
        <v>0</v>
      </c>
      <c r="AM14" s="28">
        <f t="shared" si="2"/>
        <v>0</v>
      </c>
      <c r="AN14" s="73">
        <f>IF(OR($AK$43=0,ISBLANK(Dane!B14)),"",100-(AK14+AL14)/$AK$43%)</f>
      </c>
      <c r="AO14" s="7">
        <f t="shared" si="3"/>
        <v>0</v>
      </c>
      <c r="AP14" s="4">
        <f t="shared" si="4"/>
        <v>0</v>
      </c>
      <c r="AQ14" s="10">
        <f t="shared" si="5"/>
        <v>0</v>
      </c>
      <c r="AR14" s="73">
        <f>IF(OR($AO$43=0,ISBLANK(Dane!B14)),"",100-(AO14+AP14)/$AO$43%)</f>
      </c>
      <c r="AS14" s="12"/>
    </row>
    <row r="15" spans="1:45" ht="12.75">
      <c r="A15" s="4">
        <v>12</v>
      </c>
      <c r="B15" s="8" t="str">
        <f>IF(Dane!B15="","",Dane!B15)</f>
        <v>Nazwisko Imię</v>
      </c>
      <c r="C15" s="11">
        <f>tygod!R17+'tyg język'!R15</f>
        <v>0</v>
      </c>
      <c r="D15" s="4">
        <f>tygod!S17+'tyg język'!S15</f>
        <v>0</v>
      </c>
      <c r="E15" s="10">
        <f>tygod!T17+'tyg język'!T15</f>
        <v>0</v>
      </c>
      <c r="F15" s="7">
        <f>tygod!R62+'tyg język'!R58</f>
        <v>0</v>
      </c>
      <c r="G15" s="4">
        <f>tygod!S62+'tyg język'!S58</f>
        <v>0</v>
      </c>
      <c r="H15" s="6">
        <f>tygod!T62+'tyg język'!T58</f>
        <v>0</v>
      </c>
      <c r="I15" s="11">
        <f>tygod!R107+'tyg język'!R101</f>
        <v>0</v>
      </c>
      <c r="J15" s="4">
        <f>tygod!S107+'tyg język'!S101</f>
        <v>0</v>
      </c>
      <c r="K15" s="10">
        <f>tygod!T107+'tyg język'!T101</f>
        <v>0</v>
      </c>
      <c r="L15" s="7">
        <f>tygod!R152+'tyg język'!R144</f>
        <v>0</v>
      </c>
      <c r="M15" s="7">
        <f>tygod!S152+'tyg język'!S144</f>
        <v>0</v>
      </c>
      <c r="N15" s="7">
        <f>tygod!T152+'tyg język'!T144</f>
        <v>0</v>
      </c>
      <c r="O15" s="11">
        <f>tygod!R197+'tyg język'!R187</f>
        <v>0</v>
      </c>
      <c r="P15" s="4">
        <f>tygod!S197+'tyg język'!S187</f>
        <v>0</v>
      </c>
      <c r="Q15" s="28">
        <f>tygod!T197+'tyg język'!T187</f>
        <v>0</v>
      </c>
      <c r="R15" s="7">
        <f t="shared" si="6"/>
        <v>0</v>
      </c>
      <c r="S15" s="4">
        <f t="shared" si="7"/>
        <v>0</v>
      </c>
      <c r="T15" s="28">
        <f t="shared" si="8"/>
        <v>0</v>
      </c>
      <c r="U15" s="73">
        <f>IF(OR($R$43=0,ISBLANK(Dane!B15)),"",100-(R15+S15)/$R$43%)</f>
      </c>
      <c r="V15" s="7">
        <f>tygod!R242+'tyg język'!R230</f>
        <v>0</v>
      </c>
      <c r="W15" s="4">
        <f>tygod!S242+'tyg język'!S230</f>
        <v>0</v>
      </c>
      <c r="X15" s="10">
        <f>tygod!T242+'tyg język'!T230</f>
        <v>0</v>
      </c>
      <c r="Y15" s="7">
        <f>tygod!R287+'tyg język'!R273</f>
        <v>0</v>
      </c>
      <c r="Z15" s="7">
        <f>tygod!S287+'tyg język'!S273</f>
        <v>0</v>
      </c>
      <c r="AA15" s="7">
        <f>tygod!T287+'tyg język'!T273</f>
        <v>0</v>
      </c>
      <c r="AB15" s="11">
        <f>tygod!R332+'tyg język'!R316</f>
        <v>0</v>
      </c>
      <c r="AC15" s="4">
        <f>tygod!S332+'tyg język'!S316</f>
        <v>0</v>
      </c>
      <c r="AD15" s="10">
        <f>tygod!T332+'tyg język'!T316</f>
        <v>0</v>
      </c>
      <c r="AE15" s="7">
        <f>tygod!R377+'tyg język'!R359</f>
        <v>0</v>
      </c>
      <c r="AF15" s="7">
        <f>tygod!S377+'tyg język'!S359</f>
        <v>0</v>
      </c>
      <c r="AG15" s="7">
        <f>tygod!T377+'tyg język'!T359</f>
        <v>0</v>
      </c>
      <c r="AH15" s="11">
        <f>tygod!R422+'tyg język'!R402</f>
        <v>0</v>
      </c>
      <c r="AI15" s="4">
        <f>tygod!S422+'tyg język'!S402</f>
        <v>0</v>
      </c>
      <c r="AJ15" s="28">
        <f>tygod!T422+'tyg język'!T402</f>
        <v>0</v>
      </c>
      <c r="AK15" s="7">
        <f t="shared" si="0"/>
        <v>0</v>
      </c>
      <c r="AL15" s="4">
        <f t="shared" si="1"/>
        <v>0</v>
      </c>
      <c r="AM15" s="28">
        <f t="shared" si="2"/>
        <v>0</v>
      </c>
      <c r="AN15" s="73">
        <f>IF(OR($AK$43=0,ISBLANK(Dane!B15)),"",100-(AK15+AL15)/$AK$43%)</f>
      </c>
      <c r="AO15" s="7">
        <f t="shared" si="3"/>
        <v>0</v>
      </c>
      <c r="AP15" s="4">
        <f t="shared" si="4"/>
        <v>0</v>
      </c>
      <c r="AQ15" s="10">
        <f t="shared" si="5"/>
        <v>0</v>
      </c>
      <c r="AR15" s="73">
        <f>IF(OR($AO$43=0,ISBLANK(Dane!B15)),"",100-(AO15+AP15)/$AO$43%)</f>
      </c>
      <c r="AS15" s="12"/>
    </row>
    <row r="16" spans="1:45" ht="12.75">
      <c r="A16" s="4">
        <v>13</v>
      </c>
      <c r="B16" s="8" t="str">
        <f>IF(Dane!B16="","",Dane!B16)</f>
        <v>Nazwisko Imię</v>
      </c>
      <c r="C16" s="11">
        <f>tygod!R18+'tyg język'!R16</f>
        <v>0</v>
      </c>
      <c r="D16" s="4">
        <f>tygod!S18+'tyg język'!S16</f>
        <v>0</v>
      </c>
      <c r="E16" s="10">
        <f>tygod!T18+'tyg język'!T16</f>
        <v>0</v>
      </c>
      <c r="F16" s="7">
        <f>tygod!R63+'tyg język'!R59</f>
        <v>0</v>
      </c>
      <c r="G16" s="4">
        <f>tygod!S63+'tyg język'!S59</f>
        <v>0</v>
      </c>
      <c r="H16" s="6">
        <f>tygod!T63+'tyg język'!T59</f>
        <v>0</v>
      </c>
      <c r="I16" s="11">
        <f>tygod!R108+'tyg język'!R102</f>
        <v>0</v>
      </c>
      <c r="J16" s="4">
        <f>tygod!S108+'tyg język'!S102</f>
        <v>0</v>
      </c>
      <c r="K16" s="10">
        <f>tygod!T108+'tyg język'!T102</f>
        <v>0</v>
      </c>
      <c r="L16" s="7">
        <f>tygod!R153+'tyg język'!R145</f>
        <v>0</v>
      </c>
      <c r="M16" s="7">
        <f>tygod!S153+'tyg język'!S145</f>
        <v>0</v>
      </c>
      <c r="N16" s="7">
        <f>tygod!T153+'tyg język'!T145</f>
        <v>0</v>
      </c>
      <c r="O16" s="11">
        <f>tygod!R198+'tyg język'!R188</f>
        <v>0</v>
      </c>
      <c r="P16" s="4">
        <f>tygod!S198+'tyg język'!S188</f>
        <v>0</v>
      </c>
      <c r="Q16" s="28">
        <f>tygod!T198+'tyg język'!T188</f>
        <v>0</v>
      </c>
      <c r="R16" s="7">
        <f t="shared" si="6"/>
        <v>0</v>
      </c>
      <c r="S16" s="4">
        <f t="shared" si="7"/>
        <v>0</v>
      </c>
      <c r="T16" s="28">
        <f t="shared" si="8"/>
        <v>0</v>
      </c>
      <c r="U16" s="73">
        <f>IF(OR($R$43=0,ISBLANK(Dane!B16)),"",100-(R16+S16)/$R$43%)</f>
      </c>
      <c r="V16" s="7">
        <f>tygod!R243+'tyg język'!R231</f>
        <v>0</v>
      </c>
      <c r="W16" s="4">
        <f>tygod!S243+'tyg język'!S231</f>
        <v>0</v>
      </c>
      <c r="X16" s="10">
        <f>tygod!T243+'tyg język'!T231</f>
        <v>0</v>
      </c>
      <c r="Y16" s="7">
        <f>tygod!R288+'tyg język'!R274</f>
        <v>0</v>
      </c>
      <c r="Z16" s="7">
        <f>tygod!S288+'tyg język'!S274</f>
        <v>0</v>
      </c>
      <c r="AA16" s="7">
        <f>tygod!T288+'tyg język'!T274</f>
        <v>0</v>
      </c>
      <c r="AB16" s="11">
        <f>tygod!R333+'tyg język'!R317</f>
        <v>0</v>
      </c>
      <c r="AC16" s="4">
        <f>tygod!S333+'tyg język'!S317</f>
        <v>0</v>
      </c>
      <c r="AD16" s="10">
        <f>tygod!T333+'tyg język'!T317</f>
        <v>0</v>
      </c>
      <c r="AE16" s="7">
        <f>tygod!R378+'tyg język'!R360</f>
        <v>0</v>
      </c>
      <c r="AF16" s="7">
        <f>tygod!S378+'tyg język'!S360</f>
        <v>0</v>
      </c>
      <c r="AG16" s="7">
        <f>tygod!T378+'tyg język'!T360</f>
        <v>0</v>
      </c>
      <c r="AH16" s="11">
        <f>tygod!R423+'tyg język'!R403</f>
        <v>0</v>
      </c>
      <c r="AI16" s="4">
        <f>tygod!S423+'tyg język'!S403</f>
        <v>0</v>
      </c>
      <c r="AJ16" s="28">
        <f>tygod!T423+'tyg język'!T403</f>
        <v>0</v>
      </c>
      <c r="AK16" s="7">
        <f t="shared" si="0"/>
        <v>0</v>
      </c>
      <c r="AL16" s="4">
        <f t="shared" si="1"/>
        <v>0</v>
      </c>
      <c r="AM16" s="28">
        <f t="shared" si="2"/>
        <v>0</v>
      </c>
      <c r="AN16" s="73">
        <f>IF(OR($AK$43=0,ISBLANK(Dane!B16)),"",100-(AK16+AL16)/$AK$43%)</f>
      </c>
      <c r="AO16" s="7">
        <f t="shared" si="3"/>
        <v>0</v>
      </c>
      <c r="AP16" s="4">
        <f t="shared" si="4"/>
        <v>0</v>
      </c>
      <c r="AQ16" s="10">
        <f t="shared" si="5"/>
        <v>0</v>
      </c>
      <c r="AR16" s="73">
        <f>IF(OR($AO$43=0,ISBLANK(Dane!B16)),"",100-(AO16+AP16)/$AO$43%)</f>
      </c>
      <c r="AS16" s="12"/>
    </row>
    <row r="17" spans="1:45" ht="12.75">
      <c r="A17" s="4">
        <v>14</v>
      </c>
      <c r="B17" s="8" t="str">
        <f>IF(Dane!B17="","",Dane!B17)</f>
        <v>Nazwisko Imię</v>
      </c>
      <c r="C17" s="11">
        <f>tygod!R19+'tyg język'!R17</f>
        <v>0</v>
      </c>
      <c r="D17" s="4">
        <f>tygod!S19+'tyg język'!S17</f>
        <v>0</v>
      </c>
      <c r="E17" s="10">
        <f>tygod!T19+'tyg język'!T17</f>
        <v>0</v>
      </c>
      <c r="F17" s="7">
        <f>tygod!R64+'tyg język'!R60</f>
        <v>0</v>
      </c>
      <c r="G17" s="4">
        <f>tygod!S64+'tyg język'!S60</f>
        <v>0</v>
      </c>
      <c r="H17" s="6">
        <f>tygod!T64+'tyg język'!T60</f>
        <v>0</v>
      </c>
      <c r="I17" s="11">
        <f>tygod!R109+'tyg język'!R103</f>
        <v>0</v>
      </c>
      <c r="J17" s="4">
        <f>tygod!S109+'tyg język'!S103</f>
        <v>0</v>
      </c>
      <c r="K17" s="10">
        <f>tygod!T109+'tyg język'!T103</f>
        <v>0</v>
      </c>
      <c r="L17" s="7">
        <f>tygod!R154+'tyg język'!R146</f>
        <v>0</v>
      </c>
      <c r="M17" s="7">
        <f>tygod!S154+'tyg język'!S146</f>
        <v>0</v>
      </c>
      <c r="N17" s="7">
        <f>tygod!T154+'tyg język'!T146</f>
        <v>0</v>
      </c>
      <c r="O17" s="11">
        <f>tygod!R199+'tyg język'!R189</f>
        <v>0</v>
      </c>
      <c r="P17" s="4">
        <f>tygod!S199+'tyg język'!S189</f>
        <v>0</v>
      </c>
      <c r="Q17" s="28">
        <f>tygod!T199+'tyg język'!T189</f>
        <v>0</v>
      </c>
      <c r="R17" s="7">
        <f t="shared" si="6"/>
        <v>0</v>
      </c>
      <c r="S17" s="4">
        <f t="shared" si="7"/>
        <v>0</v>
      </c>
      <c r="T17" s="28">
        <f t="shared" si="8"/>
        <v>0</v>
      </c>
      <c r="U17" s="73">
        <f>IF(OR($R$43=0,ISBLANK(Dane!B17)),"",100-(R17+S17)/$R$43%)</f>
      </c>
      <c r="V17" s="7">
        <f>tygod!R244+'tyg język'!R232</f>
        <v>0</v>
      </c>
      <c r="W17" s="4">
        <f>tygod!S244+'tyg język'!S232</f>
        <v>0</v>
      </c>
      <c r="X17" s="10">
        <f>tygod!T244+'tyg język'!T232</f>
        <v>0</v>
      </c>
      <c r="Y17" s="7">
        <f>tygod!R289+'tyg język'!R275</f>
        <v>0</v>
      </c>
      <c r="Z17" s="7">
        <f>tygod!S289+'tyg język'!S275</f>
        <v>0</v>
      </c>
      <c r="AA17" s="7">
        <f>tygod!T289+'tyg język'!T275</f>
        <v>0</v>
      </c>
      <c r="AB17" s="11">
        <f>tygod!R334+'tyg język'!R318</f>
        <v>0</v>
      </c>
      <c r="AC17" s="4">
        <f>tygod!S334+'tyg język'!S318</f>
        <v>0</v>
      </c>
      <c r="AD17" s="10">
        <f>tygod!T334+'tyg język'!T318</f>
        <v>0</v>
      </c>
      <c r="AE17" s="7">
        <f>tygod!R379+'tyg język'!R361</f>
        <v>0</v>
      </c>
      <c r="AF17" s="7">
        <f>tygod!S379+'tyg język'!S361</f>
        <v>0</v>
      </c>
      <c r="AG17" s="7">
        <f>tygod!T379+'tyg język'!T361</f>
        <v>0</v>
      </c>
      <c r="AH17" s="11">
        <f>tygod!R424+'tyg język'!R404</f>
        <v>0</v>
      </c>
      <c r="AI17" s="4">
        <f>tygod!S424+'tyg język'!S404</f>
        <v>0</v>
      </c>
      <c r="AJ17" s="28">
        <f>tygod!T424+'tyg język'!T404</f>
        <v>0</v>
      </c>
      <c r="AK17" s="7">
        <f t="shared" si="0"/>
        <v>0</v>
      </c>
      <c r="AL17" s="4">
        <f t="shared" si="1"/>
        <v>0</v>
      </c>
      <c r="AM17" s="28">
        <f t="shared" si="2"/>
        <v>0</v>
      </c>
      <c r="AN17" s="73">
        <f>IF(OR($AK$43=0,ISBLANK(Dane!B17)),"",100-(AK17+AL17)/$AK$43%)</f>
      </c>
      <c r="AO17" s="7">
        <f t="shared" si="3"/>
        <v>0</v>
      </c>
      <c r="AP17" s="4">
        <f t="shared" si="4"/>
        <v>0</v>
      </c>
      <c r="AQ17" s="10">
        <f t="shared" si="5"/>
        <v>0</v>
      </c>
      <c r="AR17" s="73">
        <f>IF(OR($AO$43=0,ISBLANK(Dane!B17)),"",100-(AO17+AP17)/$AO$43%)</f>
      </c>
      <c r="AS17" s="12"/>
    </row>
    <row r="18" spans="1:45" ht="12.75">
      <c r="A18" s="4">
        <v>15</v>
      </c>
      <c r="B18" s="8" t="str">
        <f>IF(Dane!B18="","",Dane!B18)</f>
        <v>Nazwisko Imię</v>
      </c>
      <c r="C18" s="11">
        <f>tygod!R20+'tyg język'!R18</f>
        <v>0</v>
      </c>
      <c r="D18" s="4">
        <f>tygod!S20+'tyg język'!S18</f>
        <v>0</v>
      </c>
      <c r="E18" s="10">
        <f>tygod!T20+'tyg język'!T18</f>
        <v>0</v>
      </c>
      <c r="F18" s="7">
        <f>tygod!R65+'tyg język'!R61</f>
        <v>0</v>
      </c>
      <c r="G18" s="4">
        <f>tygod!S65+'tyg język'!S61</f>
        <v>0</v>
      </c>
      <c r="H18" s="6">
        <f>tygod!T65+'tyg język'!T61</f>
        <v>0</v>
      </c>
      <c r="I18" s="11">
        <f>tygod!R110+'tyg język'!R104</f>
        <v>0</v>
      </c>
      <c r="J18" s="4">
        <f>tygod!S110+'tyg język'!S104</f>
        <v>0</v>
      </c>
      <c r="K18" s="10">
        <f>tygod!T110+'tyg język'!T104</f>
        <v>0</v>
      </c>
      <c r="L18" s="7">
        <f>tygod!R155+'tyg język'!R147</f>
        <v>0</v>
      </c>
      <c r="M18" s="7">
        <f>tygod!S155+'tyg język'!S147</f>
        <v>0</v>
      </c>
      <c r="N18" s="7">
        <f>tygod!T155+'tyg język'!T147</f>
        <v>0</v>
      </c>
      <c r="O18" s="11">
        <f>tygod!R200+'tyg język'!R190</f>
        <v>0</v>
      </c>
      <c r="P18" s="4">
        <f>tygod!S200+'tyg język'!S190</f>
        <v>0</v>
      </c>
      <c r="Q18" s="28">
        <f>tygod!T200+'tyg język'!T190</f>
        <v>0</v>
      </c>
      <c r="R18" s="7">
        <f t="shared" si="6"/>
        <v>0</v>
      </c>
      <c r="S18" s="4">
        <f t="shared" si="7"/>
        <v>0</v>
      </c>
      <c r="T18" s="28">
        <f t="shared" si="8"/>
        <v>0</v>
      </c>
      <c r="U18" s="73">
        <f>IF(OR($R$43=0,ISBLANK(Dane!B18)),"",100-(R18+S18)/$R$43%)</f>
      </c>
      <c r="V18" s="7">
        <f>tygod!R245+'tyg język'!R233</f>
        <v>0</v>
      </c>
      <c r="W18" s="4">
        <f>tygod!S245+'tyg język'!S233</f>
        <v>0</v>
      </c>
      <c r="X18" s="10">
        <f>tygod!T245+'tyg język'!T233</f>
        <v>0</v>
      </c>
      <c r="Y18" s="7">
        <f>tygod!R290+'tyg język'!R276</f>
        <v>0</v>
      </c>
      <c r="Z18" s="7">
        <f>tygod!S290+'tyg język'!S276</f>
        <v>0</v>
      </c>
      <c r="AA18" s="7">
        <f>tygod!T290+'tyg język'!T276</f>
        <v>0</v>
      </c>
      <c r="AB18" s="11">
        <f>tygod!R335+'tyg język'!R319</f>
        <v>0</v>
      </c>
      <c r="AC18" s="4">
        <f>tygod!S335+'tyg język'!S319</f>
        <v>0</v>
      </c>
      <c r="AD18" s="10">
        <f>tygod!T335+'tyg język'!T319</f>
        <v>0</v>
      </c>
      <c r="AE18" s="7">
        <f>tygod!R380+'tyg język'!R362</f>
        <v>0</v>
      </c>
      <c r="AF18" s="7">
        <f>tygod!S380+'tyg język'!S362</f>
        <v>0</v>
      </c>
      <c r="AG18" s="7">
        <f>tygod!T380+'tyg język'!T362</f>
        <v>0</v>
      </c>
      <c r="AH18" s="11">
        <f>tygod!R425+'tyg język'!R405</f>
        <v>0</v>
      </c>
      <c r="AI18" s="4">
        <f>tygod!S425+'tyg język'!S405</f>
        <v>0</v>
      </c>
      <c r="AJ18" s="28">
        <f>tygod!T425+'tyg język'!T405</f>
        <v>0</v>
      </c>
      <c r="AK18" s="7">
        <f t="shared" si="0"/>
        <v>0</v>
      </c>
      <c r="AL18" s="4">
        <f t="shared" si="1"/>
        <v>0</v>
      </c>
      <c r="AM18" s="28">
        <f t="shared" si="2"/>
        <v>0</v>
      </c>
      <c r="AN18" s="73">
        <f>IF(OR($AK$43=0,ISBLANK(Dane!B18)),"",100-(AK18+AL18)/$AK$43%)</f>
      </c>
      <c r="AO18" s="7">
        <f t="shared" si="3"/>
        <v>0</v>
      </c>
      <c r="AP18" s="4">
        <f t="shared" si="4"/>
        <v>0</v>
      </c>
      <c r="AQ18" s="10">
        <f t="shared" si="5"/>
        <v>0</v>
      </c>
      <c r="AR18" s="73">
        <f>IF(OR($AO$43=0,ISBLANK(Dane!B18)),"",100-(AO18+AP18)/$AO$43%)</f>
      </c>
      <c r="AS18" s="12"/>
    </row>
    <row r="19" spans="1:45" ht="12.75">
      <c r="A19" s="4">
        <v>16</v>
      </c>
      <c r="B19" s="8" t="str">
        <f>IF(Dane!B19="","",Dane!B19)</f>
        <v>Nazwisko Imię</v>
      </c>
      <c r="C19" s="11">
        <f>tygod!R21+'tyg język'!R19</f>
        <v>0</v>
      </c>
      <c r="D19" s="4">
        <f>tygod!S21+'tyg język'!S19</f>
        <v>0</v>
      </c>
      <c r="E19" s="10">
        <f>tygod!T21+'tyg język'!T19</f>
        <v>0</v>
      </c>
      <c r="F19" s="7">
        <f>tygod!R66+'tyg język'!R62</f>
        <v>0</v>
      </c>
      <c r="G19" s="4">
        <f>tygod!S66+'tyg język'!S62</f>
        <v>0</v>
      </c>
      <c r="H19" s="6">
        <f>tygod!T66+'tyg język'!T62</f>
        <v>0</v>
      </c>
      <c r="I19" s="11">
        <f>tygod!R111+'tyg język'!R105</f>
        <v>0</v>
      </c>
      <c r="J19" s="4">
        <f>tygod!S111+'tyg język'!S105</f>
        <v>0</v>
      </c>
      <c r="K19" s="10">
        <f>tygod!T111+'tyg język'!T105</f>
        <v>0</v>
      </c>
      <c r="L19" s="7">
        <f>tygod!R156+'tyg język'!R148</f>
        <v>0</v>
      </c>
      <c r="M19" s="7">
        <f>tygod!S156+'tyg język'!S148</f>
        <v>0</v>
      </c>
      <c r="N19" s="7">
        <f>tygod!T156+'tyg język'!T148</f>
        <v>0</v>
      </c>
      <c r="O19" s="11">
        <f>tygod!R201+'tyg język'!R191</f>
        <v>0</v>
      </c>
      <c r="P19" s="4">
        <f>tygod!S201+'tyg język'!S191</f>
        <v>0</v>
      </c>
      <c r="Q19" s="28">
        <f>tygod!T201+'tyg język'!T191</f>
        <v>0</v>
      </c>
      <c r="R19" s="7">
        <f t="shared" si="6"/>
        <v>0</v>
      </c>
      <c r="S19" s="4">
        <f t="shared" si="7"/>
        <v>0</v>
      </c>
      <c r="T19" s="28">
        <f t="shared" si="8"/>
        <v>0</v>
      </c>
      <c r="U19" s="73">
        <f>IF(OR($R$43=0,ISBLANK(Dane!B19)),"",100-(R19+S19)/$R$43%)</f>
      </c>
      <c r="V19" s="7">
        <f>tygod!R246+'tyg język'!R234</f>
        <v>0</v>
      </c>
      <c r="W19" s="4">
        <f>tygod!S246+'tyg język'!S234</f>
        <v>0</v>
      </c>
      <c r="X19" s="10">
        <f>tygod!T246+'tyg język'!T234</f>
        <v>0</v>
      </c>
      <c r="Y19" s="7">
        <f>tygod!R291+'tyg język'!R277</f>
        <v>0</v>
      </c>
      <c r="Z19" s="7">
        <f>tygod!S291+'tyg język'!S277</f>
        <v>0</v>
      </c>
      <c r="AA19" s="7">
        <f>tygod!T291+'tyg język'!T277</f>
        <v>0</v>
      </c>
      <c r="AB19" s="11">
        <f>tygod!R336+'tyg język'!R320</f>
        <v>0</v>
      </c>
      <c r="AC19" s="4">
        <f>tygod!S336+'tyg język'!S320</f>
        <v>0</v>
      </c>
      <c r="AD19" s="10">
        <f>tygod!T336+'tyg język'!T320</f>
        <v>0</v>
      </c>
      <c r="AE19" s="7">
        <f>tygod!R381+'tyg język'!R363</f>
        <v>0</v>
      </c>
      <c r="AF19" s="7">
        <f>tygod!S381+'tyg język'!S363</f>
        <v>0</v>
      </c>
      <c r="AG19" s="7">
        <f>tygod!T381+'tyg język'!T363</f>
        <v>0</v>
      </c>
      <c r="AH19" s="11">
        <f>tygod!R426+'tyg język'!R406</f>
        <v>0</v>
      </c>
      <c r="AI19" s="4">
        <f>tygod!S426+'tyg język'!S406</f>
        <v>0</v>
      </c>
      <c r="AJ19" s="28">
        <f>tygod!T426+'tyg język'!T406</f>
        <v>0</v>
      </c>
      <c r="AK19" s="7">
        <f t="shared" si="0"/>
        <v>0</v>
      </c>
      <c r="AL19" s="4">
        <f t="shared" si="1"/>
        <v>0</v>
      </c>
      <c r="AM19" s="28">
        <f t="shared" si="2"/>
        <v>0</v>
      </c>
      <c r="AN19" s="73">
        <f>IF(OR($AK$43=0,ISBLANK(Dane!B19)),"",100-(AK19+AL19)/$AK$43%)</f>
      </c>
      <c r="AO19" s="7">
        <f t="shared" si="3"/>
        <v>0</v>
      </c>
      <c r="AP19" s="4">
        <f t="shared" si="4"/>
        <v>0</v>
      </c>
      <c r="AQ19" s="10">
        <f t="shared" si="5"/>
        <v>0</v>
      </c>
      <c r="AR19" s="73">
        <f>IF(OR($AO$43=0,ISBLANK(Dane!B19)),"",100-(AO19+AP19)/$AO$43%)</f>
      </c>
      <c r="AS19" s="12"/>
    </row>
    <row r="20" spans="1:45" ht="12.75">
      <c r="A20" s="4">
        <v>17</v>
      </c>
      <c r="B20" s="8" t="str">
        <f>IF(Dane!B20="","",Dane!B20)</f>
        <v>Nazwisko Imię</v>
      </c>
      <c r="C20" s="11">
        <f>tygod!R22+'tyg język'!R20</f>
        <v>0</v>
      </c>
      <c r="D20" s="4">
        <f>tygod!S22+'tyg język'!S20</f>
        <v>0</v>
      </c>
      <c r="E20" s="10">
        <f>tygod!T22+'tyg język'!T20</f>
        <v>0</v>
      </c>
      <c r="F20" s="7">
        <f>tygod!R67+'tyg język'!R63</f>
        <v>0</v>
      </c>
      <c r="G20" s="4">
        <f>tygod!S67+'tyg język'!S63</f>
        <v>0</v>
      </c>
      <c r="H20" s="6">
        <f>tygod!T67+'tyg język'!T63</f>
        <v>0</v>
      </c>
      <c r="I20" s="11">
        <f>tygod!R112+'tyg język'!R106</f>
        <v>0</v>
      </c>
      <c r="J20" s="4">
        <f>tygod!S112+'tyg język'!S106</f>
        <v>0</v>
      </c>
      <c r="K20" s="10">
        <f>tygod!T112+'tyg język'!T106</f>
        <v>0</v>
      </c>
      <c r="L20" s="7">
        <f>tygod!R157+'tyg język'!R149</f>
        <v>0</v>
      </c>
      <c r="M20" s="7">
        <f>tygod!S157+'tyg język'!S149</f>
        <v>0</v>
      </c>
      <c r="N20" s="7">
        <f>tygod!T157+'tyg język'!T149</f>
        <v>0</v>
      </c>
      <c r="O20" s="11">
        <f>tygod!R202+'tyg język'!R192</f>
        <v>0</v>
      </c>
      <c r="P20" s="4">
        <f>tygod!S202+'tyg język'!S192</f>
        <v>0</v>
      </c>
      <c r="Q20" s="28">
        <f>tygod!T202+'tyg język'!T192</f>
        <v>0</v>
      </c>
      <c r="R20" s="7">
        <f t="shared" si="6"/>
        <v>0</v>
      </c>
      <c r="S20" s="4">
        <f t="shared" si="7"/>
        <v>0</v>
      </c>
      <c r="T20" s="28">
        <f t="shared" si="8"/>
        <v>0</v>
      </c>
      <c r="U20" s="73">
        <f>IF(OR($R$43=0,ISBLANK(Dane!B20)),"",100-(R20+S20)/$R$43%)</f>
      </c>
      <c r="V20" s="7">
        <f>tygod!R247+'tyg język'!R235</f>
        <v>0</v>
      </c>
      <c r="W20" s="4">
        <f>tygod!S247+'tyg język'!S235</f>
        <v>0</v>
      </c>
      <c r="X20" s="10">
        <f>tygod!T247+'tyg język'!T235</f>
        <v>0</v>
      </c>
      <c r="Y20" s="7">
        <f>tygod!R292+'tyg język'!R278</f>
        <v>0</v>
      </c>
      <c r="Z20" s="7">
        <f>tygod!S292+'tyg język'!S278</f>
        <v>0</v>
      </c>
      <c r="AA20" s="7">
        <f>tygod!T292+'tyg język'!T278</f>
        <v>0</v>
      </c>
      <c r="AB20" s="11">
        <f>tygod!R337+'tyg język'!R321</f>
        <v>0</v>
      </c>
      <c r="AC20" s="4">
        <f>tygod!S337+'tyg język'!S321</f>
        <v>0</v>
      </c>
      <c r="AD20" s="10">
        <f>tygod!T337+'tyg język'!T321</f>
        <v>0</v>
      </c>
      <c r="AE20" s="7">
        <f>tygod!R382+'tyg język'!R364</f>
        <v>0</v>
      </c>
      <c r="AF20" s="7">
        <f>tygod!S382+'tyg język'!S364</f>
        <v>0</v>
      </c>
      <c r="AG20" s="7">
        <f>tygod!T382+'tyg język'!T364</f>
        <v>0</v>
      </c>
      <c r="AH20" s="11">
        <f>tygod!R427+'tyg język'!R407</f>
        <v>0</v>
      </c>
      <c r="AI20" s="4">
        <f>tygod!S427+'tyg język'!S407</f>
        <v>0</v>
      </c>
      <c r="AJ20" s="28">
        <f>tygod!T427+'tyg język'!T407</f>
        <v>0</v>
      </c>
      <c r="AK20" s="7">
        <f t="shared" si="0"/>
        <v>0</v>
      </c>
      <c r="AL20" s="4">
        <f t="shared" si="1"/>
        <v>0</v>
      </c>
      <c r="AM20" s="28">
        <f t="shared" si="2"/>
        <v>0</v>
      </c>
      <c r="AN20" s="73">
        <f>IF(OR($AK$43=0,ISBLANK(Dane!B20)),"",100-(AK20+AL20)/$AK$43%)</f>
      </c>
      <c r="AO20" s="7">
        <f t="shared" si="3"/>
        <v>0</v>
      </c>
      <c r="AP20" s="4">
        <f t="shared" si="4"/>
        <v>0</v>
      </c>
      <c r="AQ20" s="10">
        <f t="shared" si="5"/>
        <v>0</v>
      </c>
      <c r="AR20" s="73">
        <f>IF(OR($AO$43=0,ISBLANK(Dane!B20)),"",100-(AO20+AP20)/$AO$43%)</f>
      </c>
      <c r="AS20" s="12"/>
    </row>
    <row r="21" spans="1:45" ht="12.75">
      <c r="A21" s="4">
        <v>18</v>
      </c>
      <c r="B21" s="8" t="str">
        <f>IF(Dane!B21="","",Dane!B21)</f>
        <v>Nazwisko Imię</v>
      </c>
      <c r="C21" s="11">
        <f>tygod!R23+'tyg język'!R21</f>
        <v>0</v>
      </c>
      <c r="D21" s="4">
        <f>tygod!S23+'tyg język'!S21</f>
        <v>0</v>
      </c>
      <c r="E21" s="10">
        <f>tygod!T23+'tyg język'!T21</f>
        <v>0</v>
      </c>
      <c r="F21" s="7">
        <f>tygod!R68+'tyg język'!R64</f>
        <v>0</v>
      </c>
      <c r="G21" s="4">
        <f>tygod!S68+'tyg język'!S64</f>
        <v>0</v>
      </c>
      <c r="H21" s="6">
        <f>tygod!T68+'tyg język'!T64</f>
        <v>0</v>
      </c>
      <c r="I21" s="11">
        <f>tygod!R113+'tyg język'!R107</f>
        <v>0</v>
      </c>
      <c r="J21" s="4">
        <f>tygod!S113+'tyg język'!S107</f>
        <v>0</v>
      </c>
      <c r="K21" s="10">
        <f>tygod!T113+'tyg język'!T107</f>
        <v>0</v>
      </c>
      <c r="L21" s="7">
        <f>tygod!R158+'tyg język'!R150</f>
        <v>0</v>
      </c>
      <c r="M21" s="7">
        <f>tygod!S158+'tyg język'!S150</f>
        <v>0</v>
      </c>
      <c r="N21" s="7">
        <f>tygod!T158+'tyg język'!T150</f>
        <v>0</v>
      </c>
      <c r="O21" s="11">
        <f>tygod!R203+'tyg język'!R193</f>
        <v>0</v>
      </c>
      <c r="P21" s="4">
        <f>tygod!S203+'tyg język'!S193</f>
        <v>0</v>
      </c>
      <c r="Q21" s="28">
        <f>tygod!T203+'tyg język'!T193</f>
        <v>0</v>
      </c>
      <c r="R21" s="7">
        <f t="shared" si="6"/>
        <v>0</v>
      </c>
      <c r="S21" s="4">
        <f t="shared" si="7"/>
        <v>0</v>
      </c>
      <c r="T21" s="28">
        <f t="shared" si="8"/>
        <v>0</v>
      </c>
      <c r="U21" s="73">
        <f>IF(OR($R$43=0,ISBLANK(Dane!B21)),"",100-(R21+S21)/$R$43%)</f>
      </c>
      <c r="V21" s="7">
        <f>tygod!R248+'tyg język'!R236</f>
        <v>0</v>
      </c>
      <c r="W21" s="4">
        <f>tygod!S248+'tyg język'!S236</f>
        <v>0</v>
      </c>
      <c r="X21" s="10">
        <f>tygod!T248+'tyg język'!T236</f>
        <v>0</v>
      </c>
      <c r="Y21" s="7">
        <f>tygod!R293+'tyg język'!R279</f>
        <v>0</v>
      </c>
      <c r="Z21" s="7">
        <f>tygod!S293+'tyg język'!S279</f>
        <v>0</v>
      </c>
      <c r="AA21" s="7">
        <f>tygod!T293+'tyg język'!T279</f>
        <v>0</v>
      </c>
      <c r="AB21" s="11">
        <f>tygod!R338+'tyg język'!R322</f>
        <v>0</v>
      </c>
      <c r="AC21" s="4">
        <f>tygod!S338+'tyg język'!S322</f>
        <v>0</v>
      </c>
      <c r="AD21" s="10">
        <f>tygod!T338+'tyg język'!T322</f>
        <v>0</v>
      </c>
      <c r="AE21" s="7">
        <f>tygod!R383+'tyg język'!R365</f>
        <v>0</v>
      </c>
      <c r="AF21" s="7">
        <f>tygod!S383+'tyg język'!S365</f>
        <v>0</v>
      </c>
      <c r="AG21" s="7">
        <f>tygod!T383+'tyg język'!T365</f>
        <v>0</v>
      </c>
      <c r="AH21" s="11">
        <f>tygod!R428+'tyg język'!R408</f>
        <v>0</v>
      </c>
      <c r="AI21" s="4">
        <f>tygod!S428+'tyg język'!S408</f>
        <v>0</v>
      </c>
      <c r="AJ21" s="28">
        <f>tygod!T428+'tyg język'!T408</f>
        <v>0</v>
      </c>
      <c r="AK21" s="7">
        <f t="shared" si="0"/>
        <v>0</v>
      </c>
      <c r="AL21" s="4">
        <f t="shared" si="1"/>
        <v>0</v>
      </c>
      <c r="AM21" s="28">
        <f t="shared" si="2"/>
        <v>0</v>
      </c>
      <c r="AN21" s="73">
        <f>IF(OR($AK$43=0,ISBLANK(Dane!B21)),"",100-(AK21+AL21)/$AK$43%)</f>
      </c>
      <c r="AO21" s="7">
        <f t="shared" si="3"/>
        <v>0</v>
      </c>
      <c r="AP21" s="4">
        <f t="shared" si="4"/>
        <v>0</v>
      </c>
      <c r="AQ21" s="10">
        <f t="shared" si="5"/>
        <v>0</v>
      </c>
      <c r="AR21" s="73">
        <f>IF(OR($AO$43=0,ISBLANK(Dane!B21)),"",100-(AO21+AP21)/$AO$43%)</f>
      </c>
      <c r="AS21" s="12"/>
    </row>
    <row r="22" spans="1:45" ht="12.75">
      <c r="A22" s="4">
        <v>19</v>
      </c>
      <c r="B22" s="8" t="str">
        <f>IF(Dane!B22="","",Dane!B22)</f>
        <v>Nazwisko Imię</v>
      </c>
      <c r="C22" s="11">
        <f>tygod!R24+'tyg język'!R22</f>
        <v>0</v>
      </c>
      <c r="D22" s="4">
        <f>tygod!S24+'tyg język'!S22</f>
        <v>0</v>
      </c>
      <c r="E22" s="10">
        <f>tygod!T24+'tyg język'!T22</f>
        <v>0</v>
      </c>
      <c r="F22" s="7">
        <f>tygod!R69+'tyg język'!R65</f>
        <v>0</v>
      </c>
      <c r="G22" s="4">
        <f>tygod!S69+'tyg język'!S65</f>
        <v>0</v>
      </c>
      <c r="H22" s="6">
        <f>tygod!T69+'tyg język'!T65</f>
        <v>0</v>
      </c>
      <c r="I22" s="11">
        <f>tygod!R114+'tyg język'!R108</f>
        <v>0</v>
      </c>
      <c r="J22" s="4">
        <f>tygod!S114+'tyg język'!S108</f>
        <v>0</v>
      </c>
      <c r="K22" s="10">
        <f>tygod!T114+'tyg język'!T108</f>
        <v>0</v>
      </c>
      <c r="L22" s="7">
        <f>tygod!R159+'tyg język'!R151</f>
        <v>0</v>
      </c>
      <c r="M22" s="7">
        <f>tygod!S159+'tyg język'!S151</f>
        <v>0</v>
      </c>
      <c r="N22" s="7">
        <f>tygod!T159+'tyg język'!T151</f>
        <v>0</v>
      </c>
      <c r="O22" s="11">
        <f>tygod!R204+'tyg język'!R194</f>
        <v>0</v>
      </c>
      <c r="P22" s="4">
        <f>tygod!S204+'tyg język'!S194</f>
        <v>0</v>
      </c>
      <c r="Q22" s="28">
        <f>tygod!T204+'tyg język'!T194</f>
        <v>0</v>
      </c>
      <c r="R22" s="7">
        <f t="shared" si="6"/>
        <v>0</v>
      </c>
      <c r="S22" s="4">
        <f t="shared" si="7"/>
        <v>0</v>
      </c>
      <c r="T22" s="28">
        <f t="shared" si="8"/>
        <v>0</v>
      </c>
      <c r="U22" s="73">
        <f>IF(OR($R$43=0,ISBLANK(Dane!B22)),"",100-(R22+S22)/$R$43%)</f>
      </c>
      <c r="V22" s="7">
        <f>tygod!R249+'tyg język'!R237</f>
        <v>0</v>
      </c>
      <c r="W22" s="4">
        <f>tygod!S249+'tyg język'!S237</f>
        <v>0</v>
      </c>
      <c r="X22" s="10">
        <f>tygod!T249+'tyg język'!T237</f>
        <v>0</v>
      </c>
      <c r="Y22" s="7">
        <f>tygod!R294+'tyg język'!R280</f>
        <v>0</v>
      </c>
      <c r="Z22" s="7">
        <f>tygod!S294+'tyg język'!S280</f>
        <v>0</v>
      </c>
      <c r="AA22" s="7">
        <f>tygod!T294+'tyg język'!T280</f>
        <v>0</v>
      </c>
      <c r="AB22" s="11">
        <f>tygod!R339+'tyg język'!R323</f>
        <v>0</v>
      </c>
      <c r="AC22" s="4">
        <f>tygod!S339+'tyg język'!S323</f>
        <v>0</v>
      </c>
      <c r="AD22" s="10">
        <f>tygod!T339+'tyg język'!T323</f>
        <v>0</v>
      </c>
      <c r="AE22" s="7">
        <f>tygod!R384+'tyg język'!R366</f>
        <v>0</v>
      </c>
      <c r="AF22" s="7">
        <f>tygod!S384+'tyg język'!S366</f>
        <v>0</v>
      </c>
      <c r="AG22" s="7">
        <f>tygod!T384+'tyg język'!T366</f>
        <v>0</v>
      </c>
      <c r="AH22" s="11">
        <f>tygod!R429+'tyg język'!R409</f>
        <v>0</v>
      </c>
      <c r="AI22" s="4">
        <f>tygod!S429+'tyg język'!S409</f>
        <v>0</v>
      </c>
      <c r="AJ22" s="28">
        <f>tygod!T429+'tyg język'!T409</f>
        <v>0</v>
      </c>
      <c r="AK22" s="7">
        <f t="shared" si="0"/>
        <v>0</v>
      </c>
      <c r="AL22" s="4">
        <f t="shared" si="1"/>
        <v>0</v>
      </c>
      <c r="AM22" s="28">
        <f t="shared" si="2"/>
        <v>0</v>
      </c>
      <c r="AN22" s="73">
        <f>IF(OR($AK$43=0,ISBLANK(Dane!B22)),"",100-(AK22+AL22)/$AK$43%)</f>
      </c>
      <c r="AO22" s="7">
        <f t="shared" si="3"/>
        <v>0</v>
      </c>
      <c r="AP22" s="4">
        <f t="shared" si="4"/>
        <v>0</v>
      </c>
      <c r="AQ22" s="10">
        <f t="shared" si="5"/>
        <v>0</v>
      </c>
      <c r="AR22" s="73">
        <f>IF(OR($AO$43=0,ISBLANK(Dane!B22)),"",100-(AO22+AP22)/$AO$43%)</f>
      </c>
      <c r="AS22" s="12"/>
    </row>
    <row r="23" spans="1:45" ht="12.75">
      <c r="A23" s="4">
        <v>20</v>
      </c>
      <c r="B23" s="8" t="str">
        <f>IF(Dane!B23="","",Dane!B23)</f>
        <v>Nazwisko Imię</v>
      </c>
      <c r="C23" s="11">
        <f>tygod!R25+'tyg język'!R23</f>
        <v>0</v>
      </c>
      <c r="D23" s="4">
        <f>tygod!S25+'tyg język'!S23</f>
        <v>0</v>
      </c>
      <c r="E23" s="10">
        <f>tygod!T25+'tyg język'!T23</f>
        <v>0</v>
      </c>
      <c r="F23" s="7">
        <f>tygod!R70+'tyg język'!R66</f>
        <v>0</v>
      </c>
      <c r="G23" s="4">
        <f>tygod!S70+'tyg język'!S66</f>
        <v>0</v>
      </c>
      <c r="H23" s="6">
        <f>tygod!T70+'tyg język'!T66</f>
        <v>0</v>
      </c>
      <c r="I23" s="11">
        <f>tygod!R115+'tyg język'!R109</f>
        <v>0</v>
      </c>
      <c r="J23" s="4">
        <f>tygod!S115+'tyg język'!S109</f>
        <v>0</v>
      </c>
      <c r="K23" s="10">
        <f>tygod!T115+'tyg język'!T109</f>
        <v>0</v>
      </c>
      <c r="L23" s="7">
        <f>tygod!R160+'tyg język'!R152</f>
        <v>0</v>
      </c>
      <c r="M23" s="7">
        <f>tygod!S160+'tyg język'!S152</f>
        <v>0</v>
      </c>
      <c r="N23" s="7">
        <f>tygod!T160+'tyg język'!T152</f>
        <v>0</v>
      </c>
      <c r="O23" s="11">
        <f>tygod!R205+'tyg język'!R195</f>
        <v>0</v>
      </c>
      <c r="P23" s="4">
        <f>tygod!S205+'tyg język'!S195</f>
        <v>0</v>
      </c>
      <c r="Q23" s="28">
        <f>tygod!T205+'tyg język'!T195</f>
        <v>0</v>
      </c>
      <c r="R23" s="7">
        <f t="shared" si="6"/>
        <v>0</v>
      </c>
      <c r="S23" s="4">
        <f t="shared" si="7"/>
        <v>0</v>
      </c>
      <c r="T23" s="28">
        <f t="shared" si="8"/>
        <v>0</v>
      </c>
      <c r="U23" s="73">
        <f>IF(OR($R$43=0,ISBLANK(Dane!B23)),"",100-(R23+S23)/$R$43%)</f>
      </c>
      <c r="V23" s="7">
        <f>tygod!R250+'tyg język'!R238</f>
        <v>0</v>
      </c>
      <c r="W23" s="4">
        <f>tygod!S250+'tyg język'!S238</f>
        <v>0</v>
      </c>
      <c r="X23" s="10">
        <f>tygod!T250+'tyg język'!T238</f>
        <v>0</v>
      </c>
      <c r="Y23" s="7">
        <f>tygod!R295+'tyg język'!R281</f>
        <v>0</v>
      </c>
      <c r="Z23" s="7">
        <f>tygod!S295+'tyg język'!S281</f>
        <v>0</v>
      </c>
      <c r="AA23" s="7">
        <f>tygod!T295+'tyg język'!T281</f>
        <v>0</v>
      </c>
      <c r="AB23" s="11">
        <f>tygod!R340+'tyg język'!R324</f>
        <v>0</v>
      </c>
      <c r="AC23" s="4">
        <f>tygod!S340+'tyg język'!S324</f>
        <v>0</v>
      </c>
      <c r="AD23" s="10">
        <f>tygod!T340+'tyg język'!T324</f>
        <v>0</v>
      </c>
      <c r="AE23" s="7">
        <f>tygod!R385+'tyg język'!R367</f>
        <v>0</v>
      </c>
      <c r="AF23" s="7">
        <f>tygod!S385+'tyg język'!S367</f>
        <v>0</v>
      </c>
      <c r="AG23" s="7">
        <f>tygod!T385+'tyg język'!T367</f>
        <v>0</v>
      </c>
      <c r="AH23" s="11">
        <f>tygod!R430+'tyg język'!R410</f>
        <v>0</v>
      </c>
      <c r="AI23" s="4">
        <f>tygod!S430+'tyg język'!S410</f>
        <v>0</v>
      </c>
      <c r="AJ23" s="28">
        <f>tygod!T430+'tyg język'!T410</f>
        <v>0</v>
      </c>
      <c r="AK23" s="7">
        <f t="shared" si="0"/>
        <v>0</v>
      </c>
      <c r="AL23" s="4">
        <f t="shared" si="1"/>
        <v>0</v>
      </c>
      <c r="AM23" s="28">
        <f t="shared" si="2"/>
        <v>0</v>
      </c>
      <c r="AN23" s="73">
        <f>IF(OR($AK$43=0,ISBLANK(Dane!B23)),"",100-(AK23+AL23)/$AK$43%)</f>
      </c>
      <c r="AO23" s="7">
        <f t="shared" si="3"/>
        <v>0</v>
      </c>
      <c r="AP23" s="4">
        <f t="shared" si="4"/>
        <v>0</v>
      </c>
      <c r="AQ23" s="10">
        <f t="shared" si="5"/>
        <v>0</v>
      </c>
      <c r="AR23" s="73">
        <f>IF(OR($AO$43=0,ISBLANK(Dane!B23)),"",100-(AO23+AP23)/$AO$43%)</f>
      </c>
      <c r="AS23" s="12"/>
    </row>
    <row r="24" spans="1:45" ht="12.75">
      <c r="A24" s="4">
        <v>21</v>
      </c>
      <c r="B24" s="8" t="str">
        <f>IF(Dane!B24="","",Dane!B24)</f>
        <v>Nazwisko Imię</v>
      </c>
      <c r="C24" s="11">
        <f>tygod!R26+'tyg język'!R24</f>
        <v>0</v>
      </c>
      <c r="D24" s="4">
        <f>tygod!S26+'tyg język'!S24</f>
        <v>0</v>
      </c>
      <c r="E24" s="10">
        <f>tygod!T26+'tyg język'!T24</f>
        <v>0</v>
      </c>
      <c r="F24" s="7">
        <f>tygod!R71+'tyg język'!R67</f>
        <v>0</v>
      </c>
      <c r="G24" s="4">
        <f>tygod!S71+'tyg język'!S67</f>
        <v>0</v>
      </c>
      <c r="H24" s="6">
        <f>tygod!T71+'tyg język'!T67</f>
        <v>0</v>
      </c>
      <c r="I24" s="11">
        <f>tygod!R116+'tyg język'!R110</f>
        <v>0</v>
      </c>
      <c r="J24" s="4">
        <f>tygod!S116+'tyg język'!S110</f>
        <v>0</v>
      </c>
      <c r="K24" s="10">
        <f>tygod!T116+'tyg język'!T110</f>
        <v>0</v>
      </c>
      <c r="L24" s="7">
        <f>tygod!R161+'tyg język'!R153</f>
        <v>0</v>
      </c>
      <c r="M24" s="7">
        <f>tygod!S161+'tyg język'!S153</f>
        <v>0</v>
      </c>
      <c r="N24" s="7">
        <f>tygod!T161+'tyg język'!T153</f>
        <v>0</v>
      </c>
      <c r="O24" s="11">
        <f>tygod!R206+'tyg język'!R196</f>
        <v>0</v>
      </c>
      <c r="P24" s="4">
        <f>tygod!S206+'tyg język'!S196</f>
        <v>0</v>
      </c>
      <c r="Q24" s="28">
        <f>tygod!T206+'tyg język'!T196</f>
        <v>0</v>
      </c>
      <c r="R24" s="7">
        <f t="shared" si="6"/>
        <v>0</v>
      </c>
      <c r="S24" s="4">
        <f t="shared" si="7"/>
        <v>0</v>
      </c>
      <c r="T24" s="28">
        <f t="shared" si="8"/>
        <v>0</v>
      </c>
      <c r="U24" s="73">
        <f>IF(OR($R$43=0,ISBLANK(Dane!B24)),"",100-(R24+S24)/$R$43%)</f>
      </c>
      <c r="V24" s="7">
        <f>tygod!R251+'tyg język'!R239</f>
        <v>0</v>
      </c>
      <c r="W24" s="4">
        <f>tygod!S251+'tyg język'!S239</f>
        <v>0</v>
      </c>
      <c r="X24" s="10">
        <f>tygod!T251+'tyg język'!T239</f>
        <v>0</v>
      </c>
      <c r="Y24" s="7">
        <f>tygod!R296+'tyg język'!R282</f>
        <v>0</v>
      </c>
      <c r="Z24" s="7">
        <f>tygod!S296+'tyg język'!S282</f>
        <v>0</v>
      </c>
      <c r="AA24" s="7">
        <f>tygod!T296+'tyg język'!T282</f>
        <v>0</v>
      </c>
      <c r="AB24" s="11">
        <f>tygod!R341+'tyg język'!R325</f>
        <v>0</v>
      </c>
      <c r="AC24" s="4">
        <f>tygod!S341+'tyg język'!S325</f>
        <v>0</v>
      </c>
      <c r="AD24" s="10">
        <f>tygod!T341+'tyg język'!T325</f>
        <v>0</v>
      </c>
      <c r="AE24" s="7">
        <f>tygod!R386+'tyg język'!R368</f>
        <v>0</v>
      </c>
      <c r="AF24" s="7">
        <f>tygod!S386+'tyg język'!S368</f>
        <v>0</v>
      </c>
      <c r="AG24" s="7">
        <f>tygod!T386+'tyg język'!T368</f>
        <v>0</v>
      </c>
      <c r="AH24" s="11">
        <f>tygod!R431+'tyg język'!R411</f>
        <v>0</v>
      </c>
      <c r="AI24" s="4">
        <f>tygod!S431+'tyg język'!S411</f>
        <v>0</v>
      </c>
      <c r="AJ24" s="28">
        <f>tygod!T431+'tyg język'!T411</f>
        <v>0</v>
      </c>
      <c r="AK24" s="7">
        <f t="shared" si="0"/>
        <v>0</v>
      </c>
      <c r="AL24" s="4">
        <f t="shared" si="1"/>
        <v>0</v>
      </c>
      <c r="AM24" s="28">
        <f t="shared" si="2"/>
        <v>0</v>
      </c>
      <c r="AN24" s="73">
        <f>IF(OR($AK$43=0,ISBLANK(Dane!B24)),"",100-(AK24+AL24)/$AK$43%)</f>
      </c>
      <c r="AO24" s="7">
        <f t="shared" si="3"/>
        <v>0</v>
      </c>
      <c r="AP24" s="4">
        <f t="shared" si="4"/>
        <v>0</v>
      </c>
      <c r="AQ24" s="10">
        <f t="shared" si="5"/>
        <v>0</v>
      </c>
      <c r="AR24" s="73">
        <f>IF(OR($AO$43=0,ISBLANK(Dane!B24)),"",100-(AO24+AP24)/$AO$43%)</f>
      </c>
      <c r="AS24" s="12"/>
    </row>
    <row r="25" spans="1:45" ht="12.75">
      <c r="A25" s="4">
        <v>22</v>
      </c>
      <c r="B25" s="8" t="str">
        <f>IF(Dane!B25="","",Dane!B25)</f>
        <v>Nazwisko Imię</v>
      </c>
      <c r="C25" s="11">
        <f>tygod!R27+'tyg język'!R25</f>
        <v>0</v>
      </c>
      <c r="D25" s="4">
        <f>tygod!S27+'tyg język'!S25</f>
        <v>0</v>
      </c>
      <c r="E25" s="10">
        <f>tygod!T27+'tyg język'!T25</f>
        <v>0</v>
      </c>
      <c r="F25" s="7">
        <f>tygod!R72+'tyg język'!R68</f>
        <v>0</v>
      </c>
      <c r="G25" s="4">
        <f>tygod!S72+'tyg język'!S68</f>
        <v>0</v>
      </c>
      <c r="H25" s="6">
        <f>tygod!T72+'tyg język'!T68</f>
        <v>0</v>
      </c>
      <c r="I25" s="11">
        <f>tygod!R117+'tyg język'!R111</f>
        <v>0</v>
      </c>
      <c r="J25" s="4">
        <f>tygod!S117+'tyg język'!S111</f>
        <v>0</v>
      </c>
      <c r="K25" s="10">
        <f>tygod!T117+'tyg język'!T111</f>
        <v>0</v>
      </c>
      <c r="L25" s="7">
        <f>tygod!R162+'tyg język'!R154</f>
        <v>0</v>
      </c>
      <c r="M25" s="7">
        <f>tygod!S162+'tyg język'!S154</f>
        <v>0</v>
      </c>
      <c r="N25" s="7">
        <f>tygod!T162+'tyg język'!T154</f>
        <v>0</v>
      </c>
      <c r="O25" s="11">
        <f>tygod!R207+'tyg język'!R197</f>
        <v>0</v>
      </c>
      <c r="P25" s="4">
        <f>tygod!S207+'tyg język'!S197</f>
        <v>0</v>
      </c>
      <c r="Q25" s="28">
        <f>tygod!T207+'tyg język'!T197</f>
        <v>0</v>
      </c>
      <c r="R25" s="7">
        <f t="shared" si="6"/>
        <v>0</v>
      </c>
      <c r="S25" s="4">
        <f t="shared" si="7"/>
        <v>0</v>
      </c>
      <c r="T25" s="28">
        <f t="shared" si="8"/>
        <v>0</v>
      </c>
      <c r="U25" s="73">
        <f>IF(OR($R$43=0,ISBLANK(Dane!B25)),"",100-(R25+S25)/$R$43%)</f>
      </c>
      <c r="V25" s="7">
        <f>tygod!R252+'tyg język'!R240</f>
        <v>0</v>
      </c>
      <c r="W25" s="4">
        <f>tygod!S252+'tyg język'!S240</f>
        <v>0</v>
      </c>
      <c r="X25" s="10">
        <f>tygod!T252+'tyg język'!T240</f>
        <v>0</v>
      </c>
      <c r="Y25" s="7">
        <f>tygod!R297+'tyg język'!R283</f>
        <v>0</v>
      </c>
      <c r="Z25" s="7">
        <f>tygod!S297+'tyg język'!S283</f>
        <v>0</v>
      </c>
      <c r="AA25" s="7">
        <f>tygod!T297+'tyg język'!T283</f>
        <v>0</v>
      </c>
      <c r="AB25" s="11">
        <f>tygod!R342+'tyg język'!R326</f>
        <v>0</v>
      </c>
      <c r="AC25" s="4">
        <f>tygod!S342+'tyg język'!S326</f>
        <v>0</v>
      </c>
      <c r="AD25" s="10">
        <f>tygod!T342+'tyg język'!T326</f>
        <v>0</v>
      </c>
      <c r="AE25" s="7">
        <f>tygod!R387+'tyg język'!R369</f>
        <v>0</v>
      </c>
      <c r="AF25" s="7">
        <f>tygod!S387+'tyg język'!S369</f>
        <v>0</v>
      </c>
      <c r="AG25" s="7">
        <f>tygod!T387+'tyg język'!T369</f>
        <v>0</v>
      </c>
      <c r="AH25" s="11">
        <f>tygod!R432+'tyg język'!R412</f>
        <v>0</v>
      </c>
      <c r="AI25" s="4">
        <f>tygod!S432+'tyg język'!S412</f>
        <v>0</v>
      </c>
      <c r="AJ25" s="28">
        <f>tygod!T432+'tyg język'!T412</f>
        <v>0</v>
      </c>
      <c r="AK25" s="7">
        <f t="shared" si="0"/>
        <v>0</v>
      </c>
      <c r="AL25" s="4">
        <f t="shared" si="1"/>
        <v>0</v>
      </c>
      <c r="AM25" s="28">
        <f t="shared" si="2"/>
        <v>0</v>
      </c>
      <c r="AN25" s="73">
        <f>IF(OR($AK$43=0,ISBLANK(Dane!B25)),"",100-(AK25+AL25)/$AK$43%)</f>
      </c>
      <c r="AO25" s="7">
        <f t="shared" si="3"/>
        <v>0</v>
      </c>
      <c r="AP25" s="4">
        <f t="shared" si="4"/>
        <v>0</v>
      </c>
      <c r="AQ25" s="10">
        <f t="shared" si="5"/>
        <v>0</v>
      </c>
      <c r="AR25" s="73">
        <f>IF(OR($AO$43=0,ISBLANK(Dane!B25)),"",100-(AO25+AP25)/$AO$43%)</f>
      </c>
      <c r="AS25" s="12"/>
    </row>
    <row r="26" spans="1:45" ht="12.75">
      <c r="A26" s="4">
        <v>23</v>
      </c>
      <c r="B26" s="8" t="str">
        <f>IF(Dane!B26="","",Dane!B26)</f>
        <v>Nazwisko Imię</v>
      </c>
      <c r="C26" s="11">
        <f>tygod!R28+'tyg język'!R26</f>
        <v>0</v>
      </c>
      <c r="D26" s="4">
        <f>tygod!S28+'tyg język'!S26</f>
        <v>0</v>
      </c>
      <c r="E26" s="10">
        <f>tygod!T28+'tyg język'!T26</f>
        <v>0</v>
      </c>
      <c r="F26" s="7">
        <f>tygod!R73+'tyg język'!R69</f>
        <v>0</v>
      </c>
      <c r="G26" s="4">
        <f>tygod!S73+'tyg język'!S69</f>
        <v>0</v>
      </c>
      <c r="H26" s="6">
        <f>tygod!T73+'tyg język'!T69</f>
        <v>0</v>
      </c>
      <c r="I26" s="11">
        <f>tygod!R118+'tyg język'!R112</f>
        <v>0</v>
      </c>
      <c r="J26" s="4">
        <f>tygod!S118+'tyg język'!S112</f>
        <v>0</v>
      </c>
      <c r="K26" s="10">
        <f>tygod!T118+'tyg język'!T112</f>
        <v>0</v>
      </c>
      <c r="L26" s="7">
        <f>tygod!R163+'tyg język'!R155</f>
        <v>0</v>
      </c>
      <c r="M26" s="7">
        <f>tygod!S163+'tyg język'!S155</f>
        <v>0</v>
      </c>
      <c r="N26" s="7">
        <f>tygod!T163+'tyg język'!T155</f>
        <v>0</v>
      </c>
      <c r="O26" s="11">
        <f>tygod!R208+'tyg język'!R198</f>
        <v>0</v>
      </c>
      <c r="P26" s="4">
        <f>tygod!S208+'tyg język'!S198</f>
        <v>0</v>
      </c>
      <c r="Q26" s="28">
        <f>tygod!T208+'tyg język'!T198</f>
        <v>0</v>
      </c>
      <c r="R26" s="7">
        <f t="shared" si="6"/>
        <v>0</v>
      </c>
      <c r="S26" s="4">
        <f t="shared" si="7"/>
        <v>0</v>
      </c>
      <c r="T26" s="28">
        <f t="shared" si="8"/>
        <v>0</v>
      </c>
      <c r="U26" s="73">
        <f>IF(OR($R$43=0,ISBLANK(Dane!B26)),"",100-(R26+S26)/$R$43%)</f>
      </c>
      <c r="V26" s="7">
        <f>tygod!R253+'tyg język'!R241</f>
        <v>0</v>
      </c>
      <c r="W26" s="4">
        <f>tygod!S253+'tyg język'!S241</f>
        <v>0</v>
      </c>
      <c r="X26" s="10">
        <f>tygod!T253+'tyg język'!T241</f>
        <v>0</v>
      </c>
      <c r="Y26" s="7">
        <f>tygod!R298+'tyg język'!R284</f>
        <v>0</v>
      </c>
      <c r="Z26" s="7">
        <f>tygod!S298+'tyg język'!S284</f>
        <v>0</v>
      </c>
      <c r="AA26" s="7">
        <f>tygod!T298+'tyg język'!T284</f>
        <v>0</v>
      </c>
      <c r="AB26" s="11">
        <f>tygod!R343+'tyg język'!R327</f>
        <v>0</v>
      </c>
      <c r="AC26" s="4">
        <f>tygod!S343+'tyg język'!S327</f>
        <v>0</v>
      </c>
      <c r="AD26" s="10">
        <f>tygod!T343+'tyg język'!T327</f>
        <v>0</v>
      </c>
      <c r="AE26" s="7">
        <f>tygod!R388+'tyg język'!R370</f>
        <v>0</v>
      </c>
      <c r="AF26" s="7">
        <f>tygod!S388+'tyg język'!S370</f>
        <v>0</v>
      </c>
      <c r="AG26" s="7">
        <f>tygod!T388+'tyg język'!T370</f>
        <v>0</v>
      </c>
      <c r="AH26" s="11">
        <f>tygod!R433+'tyg język'!R413</f>
        <v>0</v>
      </c>
      <c r="AI26" s="4">
        <f>tygod!S433+'tyg język'!S413</f>
        <v>0</v>
      </c>
      <c r="AJ26" s="28">
        <f>tygod!T433+'tyg język'!T413</f>
        <v>0</v>
      </c>
      <c r="AK26" s="7">
        <f t="shared" si="0"/>
        <v>0</v>
      </c>
      <c r="AL26" s="4">
        <f t="shared" si="1"/>
        <v>0</v>
      </c>
      <c r="AM26" s="28">
        <f t="shared" si="2"/>
        <v>0</v>
      </c>
      <c r="AN26" s="73">
        <f>IF(OR($AK$43=0,ISBLANK(Dane!B26)),"",100-(AK26+AL26)/$AK$43%)</f>
      </c>
      <c r="AO26" s="7">
        <f t="shared" si="3"/>
        <v>0</v>
      </c>
      <c r="AP26" s="4">
        <f t="shared" si="4"/>
        <v>0</v>
      </c>
      <c r="AQ26" s="10">
        <f t="shared" si="5"/>
        <v>0</v>
      </c>
      <c r="AR26" s="73">
        <f>IF(OR($AO$43=0,ISBLANK(Dane!B26)),"",100-(AO26+AP26)/$AO$43%)</f>
      </c>
      <c r="AS26" s="12"/>
    </row>
    <row r="27" spans="1:45" ht="12.75">
      <c r="A27" s="4">
        <v>24</v>
      </c>
      <c r="B27" s="8" t="str">
        <f>IF(Dane!B27="","",Dane!B27)</f>
        <v>Nazwisko Imię</v>
      </c>
      <c r="C27" s="11">
        <f>tygod!R29+'tyg język'!R27</f>
        <v>0</v>
      </c>
      <c r="D27" s="4">
        <f>tygod!S29+'tyg język'!S27</f>
        <v>0</v>
      </c>
      <c r="E27" s="10">
        <f>tygod!T29+'tyg język'!T27</f>
        <v>0</v>
      </c>
      <c r="F27" s="7">
        <f>tygod!R74+'tyg język'!R70</f>
        <v>0</v>
      </c>
      <c r="G27" s="4">
        <f>tygod!S74+'tyg język'!S70</f>
        <v>0</v>
      </c>
      <c r="H27" s="6">
        <f>tygod!T74+'tyg język'!T70</f>
        <v>0</v>
      </c>
      <c r="I27" s="11">
        <f>tygod!R119+'tyg język'!R113</f>
        <v>0</v>
      </c>
      <c r="J27" s="4">
        <f>tygod!S119+'tyg język'!S113</f>
        <v>0</v>
      </c>
      <c r="K27" s="10">
        <f>tygod!T119+'tyg język'!T113</f>
        <v>0</v>
      </c>
      <c r="L27" s="7">
        <f>tygod!R164+'tyg język'!R156</f>
        <v>0</v>
      </c>
      <c r="M27" s="7">
        <f>tygod!S164+'tyg język'!S156</f>
        <v>0</v>
      </c>
      <c r="N27" s="7">
        <f>tygod!T164+'tyg język'!T156</f>
        <v>0</v>
      </c>
      <c r="O27" s="11">
        <f>tygod!R209+'tyg język'!R199</f>
        <v>0</v>
      </c>
      <c r="P27" s="4">
        <f>tygod!S209+'tyg język'!S199</f>
        <v>0</v>
      </c>
      <c r="Q27" s="28">
        <f>tygod!T209+'tyg język'!T199</f>
        <v>0</v>
      </c>
      <c r="R27" s="7">
        <f aca="true" t="shared" si="9" ref="R27:R37">C27+F27+I27+L27+O27</f>
        <v>0</v>
      </c>
      <c r="S27" s="4">
        <f aca="true" t="shared" si="10" ref="S27:S37">D27+G27+J27+M27+P27</f>
        <v>0</v>
      </c>
      <c r="T27" s="28">
        <f aca="true" t="shared" si="11" ref="T27:T37">E27+H27+K27+N27+Q27</f>
        <v>0</v>
      </c>
      <c r="U27" s="73">
        <f>IF(OR($R$43=0,ISBLANK(Dane!B27)),"",100-(R27+S27)/$R$43%)</f>
      </c>
      <c r="V27" s="7">
        <f>tygod!R254+'tyg język'!R242</f>
        <v>0</v>
      </c>
      <c r="W27" s="4">
        <f>tygod!S254+'tyg język'!S242</f>
        <v>0</v>
      </c>
      <c r="X27" s="10">
        <f>tygod!T254+'tyg język'!T242</f>
        <v>0</v>
      </c>
      <c r="Y27" s="7">
        <f>tygod!R299+'tyg język'!R285</f>
        <v>0</v>
      </c>
      <c r="Z27" s="7">
        <f>tygod!S299+'tyg język'!S285</f>
        <v>0</v>
      </c>
      <c r="AA27" s="7">
        <f>tygod!T299+'tyg język'!T285</f>
        <v>0</v>
      </c>
      <c r="AB27" s="11">
        <f>tygod!R344+'tyg język'!R328</f>
        <v>0</v>
      </c>
      <c r="AC27" s="4">
        <f>tygod!S344+'tyg język'!S328</f>
        <v>0</v>
      </c>
      <c r="AD27" s="10">
        <f>tygod!T344+'tyg język'!T328</f>
        <v>0</v>
      </c>
      <c r="AE27" s="7">
        <f>tygod!R389+'tyg język'!R371</f>
        <v>0</v>
      </c>
      <c r="AF27" s="7">
        <f>tygod!S389+'tyg język'!S371</f>
        <v>0</v>
      </c>
      <c r="AG27" s="7">
        <f>tygod!T389+'tyg język'!T371</f>
        <v>0</v>
      </c>
      <c r="AH27" s="11">
        <f>tygod!R434+'tyg język'!R414</f>
        <v>0</v>
      </c>
      <c r="AI27" s="4">
        <f>tygod!S434+'tyg język'!S414</f>
        <v>0</v>
      </c>
      <c r="AJ27" s="28">
        <f>tygod!T434+'tyg język'!T414</f>
        <v>0</v>
      </c>
      <c r="AK27" s="7">
        <f t="shared" si="0"/>
        <v>0</v>
      </c>
      <c r="AL27" s="4">
        <f t="shared" si="1"/>
        <v>0</v>
      </c>
      <c r="AM27" s="28">
        <f t="shared" si="2"/>
        <v>0</v>
      </c>
      <c r="AN27" s="73">
        <f>IF(OR($AK$43=0,ISBLANK(Dane!B27)),"",100-(AK27+AL27)/$AK$43%)</f>
      </c>
      <c r="AO27" s="7">
        <f t="shared" si="3"/>
        <v>0</v>
      </c>
      <c r="AP27" s="4">
        <f t="shared" si="4"/>
        <v>0</v>
      </c>
      <c r="AQ27" s="10">
        <f t="shared" si="5"/>
        <v>0</v>
      </c>
      <c r="AR27" s="73">
        <f>IF(OR($AO$43=0,ISBLANK(Dane!B27)),"",100-(AO27+AP27)/$AO$43%)</f>
      </c>
      <c r="AS27" s="12"/>
    </row>
    <row r="28" spans="1:45" ht="12.75">
      <c r="A28" s="4">
        <v>25</v>
      </c>
      <c r="B28" s="8">
        <f>IF(Dane!B28="","",Dane!B28)</f>
      </c>
      <c r="C28" s="11">
        <f>tygod!R30+'tyg język'!R28</f>
        <v>0</v>
      </c>
      <c r="D28" s="4">
        <f>tygod!S30+'tyg język'!S28</f>
        <v>0</v>
      </c>
      <c r="E28" s="10">
        <f>tygod!T30+'tyg język'!T28</f>
        <v>0</v>
      </c>
      <c r="F28" s="7">
        <f>tygod!R75+'tyg język'!R71</f>
        <v>0</v>
      </c>
      <c r="G28" s="4">
        <f>tygod!S75+'tyg język'!S71</f>
        <v>0</v>
      </c>
      <c r="H28" s="6">
        <f>tygod!T75+'tyg język'!T71</f>
        <v>0</v>
      </c>
      <c r="I28" s="11">
        <f>tygod!R120+'tyg język'!R114</f>
        <v>0</v>
      </c>
      <c r="J28" s="4">
        <f>tygod!S120+'tyg język'!S114</f>
        <v>0</v>
      </c>
      <c r="K28" s="10">
        <f>tygod!T120+'tyg język'!T114</f>
        <v>0</v>
      </c>
      <c r="L28" s="7">
        <f>tygod!R165+'tyg język'!R157</f>
        <v>0</v>
      </c>
      <c r="M28" s="7">
        <f>tygod!S165+'tyg język'!S157</f>
        <v>0</v>
      </c>
      <c r="N28" s="7">
        <f>tygod!T165+'tyg język'!T157</f>
        <v>0</v>
      </c>
      <c r="O28" s="11">
        <f>tygod!R210+'tyg język'!R200</f>
        <v>0</v>
      </c>
      <c r="P28" s="4">
        <f>tygod!S210+'tyg język'!S200</f>
        <v>0</v>
      </c>
      <c r="Q28" s="28">
        <f>tygod!T210+'tyg język'!T200</f>
        <v>0</v>
      </c>
      <c r="R28" s="7">
        <f t="shared" si="9"/>
        <v>0</v>
      </c>
      <c r="S28" s="4">
        <f t="shared" si="10"/>
        <v>0</v>
      </c>
      <c r="T28" s="28">
        <f t="shared" si="11"/>
        <v>0</v>
      </c>
      <c r="U28" s="73">
        <f>IF(OR($R$43=0,ISBLANK(Dane!B28)),"",100-(R28+S28)/$R$43%)</f>
      </c>
      <c r="V28" s="7">
        <f>tygod!R255+'tyg język'!R243</f>
        <v>0</v>
      </c>
      <c r="W28" s="4">
        <f>tygod!S255+'tyg język'!S243</f>
        <v>0</v>
      </c>
      <c r="X28" s="10">
        <f>tygod!T255+'tyg język'!T243</f>
        <v>0</v>
      </c>
      <c r="Y28" s="7">
        <f>tygod!R300+'tyg język'!R286</f>
        <v>0</v>
      </c>
      <c r="Z28" s="7">
        <f>tygod!S300+'tyg język'!S286</f>
        <v>0</v>
      </c>
      <c r="AA28" s="7">
        <f>tygod!T300+'tyg język'!T286</f>
        <v>0</v>
      </c>
      <c r="AB28" s="11">
        <f>tygod!R345+'tyg język'!R329</f>
        <v>0</v>
      </c>
      <c r="AC28" s="4">
        <f>tygod!S345+'tyg język'!S329</f>
        <v>0</v>
      </c>
      <c r="AD28" s="10">
        <f>tygod!T345+'tyg język'!T329</f>
        <v>0</v>
      </c>
      <c r="AE28" s="7">
        <f>tygod!R390+'tyg język'!R372</f>
        <v>0</v>
      </c>
      <c r="AF28" s="7">
        <f>tygod!S390+'tyg język'!S372</f>
        <v>0</v>
      </c>
      <c r="AG28" s="7">
        <f>tygod!T390+'tyg język'!T372</f>
        <v>0</v>
      </c>
      <c r="AH28" s="11">
        <f>tygod!R435+'tyg język'!R415</f>
        <v>0</v>
      </c>
      <c r="AI28" s="4">
        <f>tygod!S435+'tyg język'!S415</f>
        <v>0</v>
      </c>
      <c r="AJ28" s="28">
        <f>tygod!T435+'tyg język'!T415</f>
        <v>0</v>
      </c>
      <c r="AK28" s="7">
        <f t="shared" si="0"/>
        <v>0</v>
      </c>
      <c r="AL28" s="4">
        <f t="shared" si="1"/>
        <v>0</v>
      </c>
      <c r="AM28" s="28">
        <f t="shared" si="2"/>
        <v>0</v>
      </c>
      <c r="AN28" s="73">
        <f>IF(OR($AK$43=0,ISBLANK(Dane!B28)),"",100-(AK28+AL28)/$AK$43%)</f>
      </c>
      <c r="AO28" s="7">
        <f t="shared" si="3"/>
        <v>0</v>
      </c>
      <c r="AP28" s="4">
        <f t="shared" si="4"/>
        <v>0</v>
      </c>
      <c r="AQ28" s="10">
        <f t="shared" si="5"/>
        <v>0</v>
      </c>
      <c r="AR28" s="73">
        <f>IF(OR($AO$43=0,ISBLANK(Dane!B28)),"",100-(AO28+AP28)/$AO$43%)</f>
      </c>
      <c r="AS28" s="12"/>
    </row>
    <row r="29" spans="1:45" ht="12.75">
      <c r="A29" s="4">
        <v>26</v>
      </c>
      <c r="B29" s="8">
        <f>IF(Dane!B29="","",Dane!B29)</f>
      </c>
      <c r="C29" s="11">
        <f>tygod!R31+'tyg język'!R29</f>
        <v>0</v>
      </c>
      <c r="D29" s="4">
        <f>tygod!S31+'tyg język'!S29</f>
        <v>0</v>
      </c>
      <c r="E29" s="10">
        <f>tygod!T31+'tyg język'!T29</f>
        <v>0</v>
      </c>
      <c r="F29" s="7">
        <f>tygod!R76+'tyg język'!R72</f>
        <v>0</v>
      </c>
      <c r="G29" s="4">
        <f>tygod!S76+'tyg język'!S72</f>
        <v>0</v>
      </c>
      <c r="H29" s="6">
        <f>tygod!T76+'tyg język'!T72</f>
        <v>0</v>
      </c>
      <c r="I29" s="11">
        <f>tygod!R121+'tyg język'!R115</f>
        <v>0</v>
      </c>
      <c r="J29" s="4">
        <f>tygod!S121+'tyg język'!S115</f>
        <v>0</v>
      </c>
      <c r="K29" s="10">
        <f>tygod!T121+'tyg język'!T115</f>
        <v>0</v>
      </c>
      <c r="L29" s="7">
        <f>tygod!R166+'tyg język'!R158</f>
        <v>0</v>
      </c>
      <c r="M29" s="7">
        <f>tygod!S166+'tyg język'!S158</f>
        <v>0</v>
      </c>
      <c r="N29" s="7">
        <f>tygod!T166+'tyg język'!T158</f>
        <v>0</v>
      </c>
      <c r="O29" s="11">
        <f>tygod!R211+'tyg język'!R201</f>
        <v>0</v>
      </c>
      <c r="P29" s="4">
        <f>tygod!S211+'tyg język'!S201</f>
        <v>0</v>
      </c>
      <c r="Q29" s="28">
        <f>tygod!T211+'tyg język'!T201</f>
        <v>0</v>
      </c>
      <c r="R29" s="7">
        <f t="shared" si="9"/>
        <v>0</v>
      </c>
      <c r="S29" s="4">
        <f t="shared" si="10"/>
        <v>0</v>
      </c>
      <c r="T29" s="28">
        <f t="shared" si="11"/>
        <v>0</v>
      </c>
      <c r="U29" s="73">
        <f>IF(OR($R$43=0,ISBLANK(Dane!B29)),"",100-(R29+S29)/$R$43%)</f>
      </c>
      <c r="V29" s="7">
        <f>tygod!R256+'tyg język'!R244</f>
        <v>0</v>
      </c>
      <c r="W29" s="4">
        <f>tygod!S256+'tyg język'!S244</f>
        <v>0</v>
      </c>
      <c r="X29" s="10">
        <f>tygod!T256+'tyg język'!T244</f>
        <v>0</v>
      </c>
      <c r="Y29" s="7">
        <f>tygod!R301+'tyg język'!R287</f>
        <v>0</v>
      </c>
      <c r="Z29" s="7">
        <f>tygod!S301+'tyg język'!S287</f>
        <v>0</v>
      </c>
      <c r="AA29" s="7">
        <f>tygod!T301+'tyg język'!T287</f>
        <v>0</v>
      </c>
      <c r="AB29" s="11">
        <f>tygod!R346+'tyg język'!R330</f>
        <v>0</v>
      </c>
      <c r="AC29" s="4">
        <f>tygod!S346+'tyg język'!S330</f>
        <v>0</v>
      </c>
      <c r="AD29" s="10">
        <f>tygod!T346+'tyg język'!T330</f>
        <v>0</v>
      </c>
      <c r="AE29" s="7">
        <f>tygod!R391+'tyg język'!R373</f>
        <v>0</v>
      </c>
      <c r="AF29" s="7">
        <f>tygod!S391+'tyg język'!S373</f>
        <v>0</v>
      </c>
      <c r="AG29" s="7">
        <f>tygod!T391+'tyg język'!T373</f>
        <v>0</v>
      </c>
      <c r="AH29" s="11">
        <f>tygod!R436+'tyg język'!R416</f>
        <v>0</v>
      </c>
      <c r="AI29" s="4">
        <f>tygod!S436+'tyg język'!S416</f>
        <v>0</v>
      </c>
      <c r="AJ29" s="28">
        <f>tygod!T436+'tyg język'!T416</f>
        <v>0</v>
      </c>
      <c r="AK29" s="7">
        <f t="shared" si="0"/>
        <v>0</v>
      </c>
      <c r="AL29" s="4">
        <f t="shared" si="1"/>
        <v>0</v>
      </c>
      <c r="AM29" s="28">
        <f t="shared" si="2"/>
        <v>0</v>
      </c>
      <c r="AN29" s="73">
        <f>IF(OR($AK$43=0,ISBLANK(Dane!B29)),"",100-(AK29+AL29)/$AK$43%)</f>
      </c>
      <c r="AO29" s="7">
        <f t="shared" si="3"/>
        <v>0</v>
      </c>
      <c r="AP29" s="4">
        <f t="shared" si="4"/>
        <v>0</v>
      </c>
      <c r="AQ29" s="10">
        <f t="shared" si="5"/>
        <v>0</v>
      </c>
      <c r="AR29" s="73">
        <f>IF(OR($AO$43=0,ISBLANK(Dane!B29)),"",100-(AO29+AP29)/$AO$43%)</f>
      </c>
      <c r="AS29" s="12"/>
    </row>
    <row r="30" spans="1:45" ht="12.75">
      <c r="A30" s="4">
        <v>27</v>
      </c>
      <c r="B30" s="8">
        <f>IF(Dane!B30="","",Dane!B30)</f>
      </c>
      <c r="C30" s="11">
        <f>tygod!R32+'tyg język'!R30</f>
        <v>0</v>
      </c>
      <c r="D30" s="4">
        <f>tygod!S32+'tyg język'!S30</f>
        <v>0</v>
      </c>
      <c r="E30" s="10">
        <f>tygod!T32+'tyg język'!T30</f>
        <v>0</v>
      </c>
      <c r="F30" s="7">
        <f>tygod!R77+'tyg język'!R73</f>
        <v>0</v>
      </c>
      <c r="G30" s="4">
        <f>tygod!S77+'tyg język'!S73</f>
        <v>0</v>
      </c>
      <c r="H30" s="6">
        <f>tygod!T77+'tyg język'!T73</f>
        <v>0</v>
      </c>
      <c r="I30" s="11">
        <f>tygod!R122+'tyg język'!R116</f>
        <v>0</v>
      </c>
      <c r="J30" s="4">
        <f>tygod!S122+'tyg język'!S116</f>
        <v>0</v>
      </c>
      <c r="K30" s="10">
        <f>tygod!T122+'tyg język'!T116</f>
        <v>0</v>
      </c>
      <c r="L30" s="7">
        <f>tygod!R167+'tyg język'!R159</f>
        <v>0</v>
      </c>
      <c r="M30" s="7">
        <f>tygod!S167+'tyg język'!S159</f>
        <v>0</v>
      </c>
      <c r="N30" s="7">
        <f>tygod!T167+'tyg język'!T159</f>
        <v>0</v>
      </c>
      <c r="O30" s="11">
        <f>tygod!R212+'tyg język'!R202</f>
        <v>0</v>
      </c>
      <c r="P30" s="4">
        <f>tygod!S212+'tyg język'!S202</f>
        <v>0</v>
      </c>
      <c r="Q30" s="28">
        <f>tygod!T212+'tyg język'!T202</f>
        <v>0</v>
      </c>
      <c r="R30" s="7">
        <f t="shared" si="9"/>
        <v>0</v>
      </c>
      <c r="S30" s="4">
        <f t="shared" si="10"/>
        <v>0</v>
      </c>
      <c r="T30" s="28">
        <f t="shared" si="11"/>
        <v>0</v>
      </c>
      <c r="U30" s="73">
        <f>IF(OR($R$43=0,ISBLANK(Dane!B30)),"",100-(R30+S30)/$R$43%)</f>
      </c>
      <c r="V30" s="7">
        <f>tygod!R257+'tyg język'!R245</f>
        <v>0</v>
      </c>
      <c r="W30" s="4">
        <f>tygod!S257+'tyg język'!S245</f>
        <v>0</v>
      </c>
      <c r="X30" s="10">
        <f>tygod!T257+'tyg język'!T245</f>
        <v>0</v>
      </c>
      <c r="Y30" s="7">
        <f>tygod!R302+'tyg język'!R288</f>
        <v>0</v>
      </c>
      <c r="Z30" s="7">
        <f>tygod!S302+'tyg język'!S288</f>
        <v>0</v>
      </c>
      <c r="AA30" s="7">
        <f>tygod!T302+'tyg język'!T288</f>
        <v>0</v>
      </c>
      <c r="AB30" s="11">
        <f>tygod!R347+'tyg język'!R331</f>
        <v>0</v>
      </c>
      <c r="AC30" s="4">
        <f>tygod!S347+'tyg język'!S331</f>
        <v>0</v>
      </c>
      <c r="AD30" s="10">
        <f>tygod!T347+'tyg język'!T331</f>
        <v>0</v>
      </c>
      <c r="AE30" s="7">
        <f>tygod!R392+'tyg język'!R374</f>
        <v>0</v>
      </c>
      <c r="AF30" s="7">
        <f>tygod!S392+'tyg język'!S374</f>
        <v>0</v>
      </c>
      <c r="AG30" s="7">
        <f>tygod!T392+'tyg język'!T374</f>
        <v>0</v>
      </c>
      <c r="AH30" s="11">
        <f>tygod!R437+'tyg język'!R417</f>
        <v>0</v>
      </c>
      <c r="AI30" s="4">
        <f>tygod!S437+'tyg język'!S417</f>
        <v>0</v>
      </c>
      <c r="AJ30" s="28">
        <f>tygod!T437+'tyg język'!T417</f>
        <v>0</v>
      </c>
      <c r="AK30" s="7">
        <f t="shared" si="0"/>
        <v>0</v>
      </c>
      <c r="AL30" s="4">
        <f t="shared" si="1"/>
        <v>0</v>
      </c>
      <c r="AM30" s="28">
        <f t="shared" si="2"/>
        <v>0</v>
      </c>
      <c r="AN30" s="73">
        <f>IF(OR($AK$43=0,ISBLANK(Dane!B30)),"",100-(AK30+AL30)/$AK$43%)</f>
      </c>
      <c r="AO30" s="7">
        <f t="shared" si="3"/>
        <v>0</v>
      </c>
      <c r="AP30" s="4">
        <f t="shared" si="4"/>
        <v>0</v>
      </c>
      <c r="AQ30" s="10">
        <f t="shared" si="5"/>
        <v>0</v>
      </c>
      <c r="AR30" s="73">
        <f>IF(OR($AO$43=0,ISBLANK(Dane!B30)),"",100-(AO30+AP30)/$AO$43%)</f>
      </c>
      <c r="AS30" s="12"/>
    </row>
    <row r="31" spans="1:45" ht="12.75">
      <c r="A31" s="4">
        <v>28</v>
      </c>
      <c r="B31" s="8">
        <f>IF(Dane!B31="","",Dane!B31)</f>
      </c>
      <c r="C31" s="11">
        <f>tygod!R33+'tyg język'!R31</f>
        <v>0</v>
      </c>
      <c r="D31" s="4">
        <f>tygod!S33+'tyg język'!S31</f>
        <v>0</v>
      </c>
      <c r="E31" s="10">
        <f>tygod!T33+'tyg język'!T31</f>
        <v>0</v>
      </c>
      <c r="F31" s="7">
        <f>tygod!R78+'tyg język'!R74</f>
        <v>0</v>
      </c>
      <c r="G31" s="4">
        <f>tygod!S78+'tyg język'!S74</f>
        <v>0</v>
      </c>
      <c r="H31" s="6">
        <f>tygod!T78+'tyg język'!T74</f>
        <v>0</v>
      </c>
      <c r="I31" s="11">
        <f>tygod!R123+'tyg język'!R117</f>
        <v>0</v>
      </c>
      <c r="J31" s="4">
        <f>tygod!S123+'tyg język'!S117</f>
        <v>0</v>
      </c>
      <c r="K31" s="10">
        <f>tygod!T123+'tyg język'!T117</f>
        <v>0</v>
      </c>
      <c r="L31" s="7">
        <f>tygod!R168+'tyg język'!R160</f>
        <v>0</v>
      </c>
      <c r="M31" s="7">
        <f>tygod!S168+'tyg język'!S160</f>
        <v>0</v>
      </c>
      <c r="N31" s="7">
        <f>tygod!T168+'tyg język'!T160</f>
        <v>0</v>
      </c>
      <c r="O31" s="11">
        <f>tygod!R213+'tyg język'!R203</f>
        <v>0</v>
      </c>
      <c r="P31" s="4">
        <f>tygod!S213+'tyg język'!S203</f>
        <v>0</v>
      </c>
      <c r="Q31" s="28">
        <f>tygod!T213+'tyg język'!T203</f>
        <v>0</v>
      </c>
      <c r="R31" s="7">
        <f t="shared" si="9"/>
        <v>0</v>
      </c>
      <c r="S31" s="4">
        <f t="shared" si="10"/>
        <v>0</v>
      </c>
      <c r="T31" s="28">
        <f t="shared" si="11"/>
        <v>0</v>
      </c>
      <c r="U31" s="73">
        <f>IF(OR($R$43=0,ISBLANK(Dane!B31)),"",100-(R31+S31)/$R$43%)</f>
      </c>
      <c r="V31" s="7">
        <f>tygod!R258+'tyg język'!R246</f>
        <v>0</v>
      </c>
      <c r="W31" s="4">
        <f>tygod!S258+'tyg język'!S246</f>
        <v>0</v>
      </c>
      <c r="X31" s="10">
        <f>tygod!T258+'tyg język'!T246</f>
        <v>0</v>
      </c>
      <c r="Y31" s="7">
        <f>tygod!R303+'tyg język'!R289</f>
        <v>0</v>
      </c>
      <c r="Z31" s="7">
        <f>tygod!S303+'tyg język'!S289</f>
        <v>0</v>
      </c>
      <c r="AA31" s="7">
        <f>tygod!T303+'tyg język'!T289</f>
        <v>0</v>
      </c>
      <c r="AB31" s="11">
        <f>tygod!R348+'tyg język'!R332</f>
        <v>0</v>
      </c>
      <c r="AC31" s="4">
        <f>tygod!S348+'tyg język'!S332</f>
        <v>0</v>
      </c>
      <c r="AD31" s="10">
        <f>tygod!T348+'tyg język'!T332</f>
        <v>0</v>
      </c>
      <c r="AE31" s="7">
        <f>tygod!R393+'tyg język'!R375</f>
        <v>0</v>
      </c>
      <c r="AF31" s="7">
        <f>tygod!S393+'tyg język'!S375</f>
        <v>0</v>
      </c>
      <c r="AG31" s="7">
        <f>tygod!T393+'tyg język'!T375</f>
        <v>0</v>
      </c>
      <c r="AH31" s="11">
        <f>tygod!R438+'tyg język'!R418</f>
        <v>0</v>
      </c>
      <c r="AI31" s="4">
        <f>tygod!S438+'tyg język'!S418</f>
        <v>0</v>
      </c>
      <c r="AJ31" s="28">
        <f>tygod!T438+'tyg język'!T418</f>
        <v>0</v>
      </c>
      <c r="AK31" s="7">
        <f t="shared" si="0"/>
        <v>0</v>
      </c>
      <c r="AL31" s="4">
        <f t="shared" si="1"/>
        <v>0</v>
      </c>
      <c r="AM31" s="28">
        <f t="shared" si="2"/>
        <v>0</v>
      </c>
      <c r="AN31" s="73">
        <f>IF(OR($AK$43=0,ISBLANK(Dane!B31)),"",100-(AK31+AL31)/$AK$43%)</f>
      </c>
      <c r="AO31" s="7">
        <f t="shared" si="3"/>
        <v>0</v>
      </c>
      <c r="AP31" s="4">
        <f t="shared" si="4"/>
        <v>0</v>
      </c>
      <c r="AQ31" s="10">
        <f t="shared" si="5"/>
        <v>0</v>
      </c>
      <c r="AR31" s="73">
        <f>IF(OR($AO$43=0,ISBLANK(Dane!B31)),"",100-(AO31+AP31)/$AO$43%)</f>
      </c>
      <c r="AS31" s="12"/>
    </row>
    <row r="32" spans="1:45" ht="12.75">
      <c r="A32" s="4">
        <v>29</v>
      </c>
      <c r="B32" s="8">
        <f>IF(Dane!B32="","",Dane!B32)</f>
      </c>
      <c r="C32" s="11">
        <f>tygod!R34+'tyg język'!R32</f>
        <v>0</v>
      </c>
      <c r="D32" s="4">
        <f>tygod!S34+'tyg język'!S32</f>
        <v>0</v>
      </c>
      <c r="E32" s="10">
        <f>tygod!T34+'tyg język'!T32</f>
        <v>0</v>
      </c>
      <c r="F32" s="7">
        <f>tygod!R79+'tyg język'!R75</f>
        <v>0</v>
      </c>
      <c r="G32" s="4">
        <f>tygod!S79+'tyg język'!S75</f>
        <v>0</v>
      </c>
      <c r="H32" s="6">
        <f>tygod!T79+'tyg język'!T75</f>
        <v>0</v>
      </c>
      <c r="I32" s="11">
        <f>tygod!R124+'tyg język'!R118</f>
        <v>0</v>
      </c>
      <c r="J32" s="4">
        <f>tygod!S124+'tyg język'!S118</f>
        <v>0</v>
      </c>
      <c r="K32" s="10">
        <f>tygod!T124+'tyg język'!T118</f>
        <v>0</v>
      </c>
      <c r="L32" s="7">
        <f>tygod!R169+'tyg język'!R161</f>
        <v>0</v>
      </c>
      <c r="M32" s="7">
        <f>tygod!S169+'tyg język'!S161</f>
        <v>0</v>
      </c>
      <c r="N32" s="7">
        <f>tygod!T169+'tyg język'!T161</f>
        <v>0</v>
      </c>
      <c r="O32" s="11">
        <f>tygod!R214+'tyg język'!R204</f>
        <v>0</v>
      </c>
      <c r="P32" s="4">
        <f>tygod!S214+'tyg język'!S204</f>
        <v>0</v>
      </c>
      <c r="Q32" s="28">
        <f>tygod!T214+'tyg język'!T204</f>
        <v>0</v>
      </c>
      <c r="R32" s="7">
        <f t="shared" si="9"/>
        <v>0</v>
      </c>
      <c r="S32" s="4">
        <f t="shared" si="10"/>
        <v>0</v>
      </c>
      <c r="T32" s="28">
        <f t="shared" si="11"/>
        <v>0</v>
      </c>
      <c r="U32" s="73">
        <f>IF(OR($R$43=0,ISBLANK(Dane!B32)),"",100-(R32+S32)/$R$43%)</f>
      </c>
      <c r="V32" s="7">
        <f>tygod!R259+'tyg język'!R247</f>
        <v>0</v>
      </c>
      <c r="W32" s="4">
        <f>tygod!S259+'tyg język'!S247</f>
        <v>0</v>
      </c>
      <c r="X32" s="10">
        <f>tygod!T259+'tyg język'!T247</f>
        <v>0</v>
      </c>
      <c r="Y32" s="7">
        <f>tygod!R304+'tyg język'!R290</f>
        <v>0</v>
      </c>
      <c r="Z32" s="7">
        <f>tygod!S304+'tyg język'!S290</f>
        <v>0</v>
      </c>
      <c r="AA32" s="7">
        <f>tygod!T304+'tyg język'!T290</f>
        <v>0</v>
      </c>
      <c r="AB32" s="11">
        <f>tygod!R349+'tyg język'!R333</f>
        <v>0</v>
      </c>
      <c r="AC32" s="4">
        <f>tygod!S349+'tyg język'!S333</f>
        <v>0</v>
      </c>
      <c r="AD32" s="10">
        <f>tygod!T349+'tyg język'!T333</f>
        <v>0</v>
      </c>
      <c r="AE32" s="7">
        <f>tygod!R394+'tyg język'!R376</f>
        <v>0</v>
      </c>
      <c r="AF32" s="7">
        <f>tygod!S394+'tyg język'!S376</f>
        <v>0</v>
      </c>
      <c r="AG32" s="7">
        <f>tygod!T394+'tyg język'!T376</f>
        <v>0</v>
      </c>
      <c r="AH32" s="11">
        <f>tygod!R439+'tyg język'!R419</f>
        <v>0</v>
      </c>
      <c r="AI32" s="4">
        <f>tygod!S439+'tyg język'!S419</f>
        <v>0</v>
      </c>
      <c r="AJ32" s="28">
        <f>tygod!T439+'tyg język'!T419</f>
        <v>0</v>
      </c>
      <c r="AK32" s="7">
        <f t="shared" si="0"/>
        <v>0</v>
      </c>
      <c r="AL32" s="4">
        <f t="shared" si="1"/>
        <v>0</v>
      </c>
      <c r="AM32" s="28">
        <f t="shared" si="2"/>
        <v>0</v>
      </c>
      <c r="AN32" s="73">
        <f>IF(OR($AK$43=0,ISBLANK(Dane!B32)),"",100-(AK32+AL32)/$AK$43%)</f>
      </c>
      <c r="AO32" s="7">
        <f t="shared" si="3"/>
        <v>0</v>
      </c>
      <c r="AP32" s="4">
        <f t="shared" si="4"/>
        <v>0</v>
      </c>
      <c r="AQ32" s="10">
        <f t="shared" si="5"/>
        <v>0</v>
      </c>
      <c r="AR32" s="73">
        <f>IF(OR($AO$43=0,ISBLANK(Dane!B32)),"",100-(AO32+AP32)/$AO$43%)</f>
      </c>
      <c r="AS32" s="12"/>
    </row>
    <row r="33" spans="1:45" ht="12.75">
      <c r="A33" s="4">
        <v>30</v>
      </c>
      <c r="B33" s="8">
        <f>IF(Dane!B33="","",Dane!B33)</f>
      </c>
      <c r="C33" s="11">
        <f>tygod!R35+'tyg język'!R33</f>
        <v>0</v>
      </c>
      <c r="D33" s="4">
        <f>tygod!S35+'tyg język'!S33</f>
        <v>0</v>
      </c>
      <c r="E33" s="10">
        <f>tygod!T35+'tyg język'!T33</f>
        <v>0</v>
      </c>
      <c r="F33" s="7">
        <f>tygod!R80+'tyg język'!R76</f>
        <v>0</v>
      </c>
      <c r="G33" s="4">
        <f>tygod!S80+'tyg język'!S76</f>
        <v>0</v>
      </c>
      <c r="H33" s="6">
        <f>tygod!T80+'tyg język'!T76</f>
        <v>0</v>
      </c>
      <c r="I33" s="11">
        <f>tygod!R125+'tyg język'!R119</f>
        <v>0</v>
      </c>
      <c r="J33" s="4">
        <f>tygod!S125+'tyg język'!S119</f>
        <v>0</v>
      </c>
      <c r="K33" s="10">
        <f>tygod!T125+'tyg język'!T119</f>
        <v>0</v>
      </c>
      <c r="L33" s="7">
        <f>tygod!R170+'tyg język'!R162</f>
        <v>0</v>
      </c>
      <c r="M33" s="7">
        <f>tygod!S170+'tyg język'!S162</f>
        <v>0</v>
      </c>
      <c r="N33" s="7">
        <f>tygod!T170+'tyg język'!T162</f>
        <v>0</v>
      </c>
      <c r="O33" s="11">
        <f>tygod!R215+'tyg język'!R205</f>
        <v>0</v>
      </c>
      <c r="P33" s="4">
        <f>tygod!S215+'tyg język'!S205</f>
        <v>0</v>
      </c>
      <c r="Q33" s="28">
        <f>tygod!T215+'tyg język'!T205</f>
        <v>0</v>
      </c>
      <c r="R33" s="7">
        <f t="shared" si="9"/>
        <v>0</v>
      </c>
      <c r="S33" s="4">
        <f t="shared" si="10"/>
        <v>0</v>
      </c>
      <c r="T33" s="28">
        <f t="shared" si="11"/>
        <v>0</v>
      </c>
      <c r="U33" s="73">
        <f>IF(OR($R$43=0,ISBLANK(Dane!B33)),"",100-(R33+S33)/$R$43%)</f>
      </c>
      <c r="V33" s="7">
        <f>tygod!R260+'tyg język'!R248</f>
        <v>0</v>
      </c>
      <c r="W33" s="4">
        <f>tygod!S260+'tyg język'!S248</f>
        <v>0</v>
      </c>
      <c r="X33" s="10">
        <f>tygod!T260+'tyg język'!T248</f>
        <v>0</v>
      </c>
      <c r="Y33" s="7">
        <f>tygod!R305+'tyg język'!R291</f>
        <v>0</v>
      </c>
      <c r="Z33" s="7">
        <f>tygod!S305+'tyg język'!S291</f>
        <v>0</v>
      </c>
      <c r="AA33" s="7">
        <f>tygod!T305+'tyg język'!T291</f>
        <v>0</v>
      </c>
      <c r="AB33" s="11">
        <f>tygod!R350+'tyg język'!R334</f>
        <v>0</v>
      </c>
      <c r="AC33" s="4">
        <f>tygod!S350+'tyg język'!S334</f>
        <v>0</v>
      </c>
      <c r="AD33" s="10">
        <f>tygod!T350+'tyg język'!T334</f>
        <v>0</v>
      </c>
      <c r="AE33" s="7">
        <f>tygod!R395+'tyg język'!R377</f>
        <v>0</v>
      </c>
      <c r="AF33" s="7">
        <f>tygod!S395+'tyg język'!S377</f>
        <v>0</v>
      </c>
      <c r="AG33" s="7">
        <f>tygod!T395+'tyg język'!T377</f>
        <v>0</v>
      </c>
      <c r="AH33" s="11">
        <f>tygod!R440+'tyg język'!R420</f>
        <v>0</v>
      </c>
      <c r="AI33" s="4">
        <f>tygod!S440+'tyg język'!S420</f>
        <v>0</v>
      </c>
      <c r="AJ33" s="28">
        <f>tygod!T440+'tyg język'!T420</f>
        <v>0</v>
      </c>
      <c r="AK33" s="7">
        <f t="shared" si="0"/>
        <v>0</v>
      </c>
      <c r="AL33" s="4">
        <f t="shared" si="1"/>
        <v>0</v>
      </c>
      <c r="AM33" s="28">
        <f t="shared" si="2"/>
        <v>0</v>
      </c>
      <c r="AN33" s="73">
        <f>IF(OR($AK$43=0,ISBLANK(Dane!B33)),"",100-(AK33+AL33)/$AK$43%)</f>
      </c>
      <c r="AO33" s="7">
        <f t="shared" si="3"/>
        <v>0</v>
      </c>
      <c r="AP33" s="4">
        <f t="shared" si="4"/>
        <v>0</v>
      </c>
      <c r="AQ33" s="10">
        <f t="shared" si="5"/>
        <v>0</v>
      </c>
      <c r="AR33" s="73">
        <f>IF(OR($AO$43=0,ISBLANK(Dane!B33)),"",100-(AO33+AP33)/$AO$43%)</f>
      </c>
      <c r="AS33" s="12"/>
    </row>
    <row r="34" spans="1:45" ht="12.75">
      <c r="A34" s="4">
        <v>31</v>
      </c>
      <c r="B34" s="8">
        <f>IF(Dane!B34="","",Dane!B34)</f>
      </c>
      <c r="C34" s="11">
        <f>tygod!R36+'tyg język'!R34</f>
        <v>0</v>
      </c>
      <c r="D34" s="4">
        <f>tygod!S36+'tyg język'!S34</f>
        <v>0</v>
      </c>
      <c r="E34" s="10">
        <f>tygod!T36+'tyg język'!T34</f>
        <v>0</v>
      </c>
      <c r="F34" s="7">
        <f>tygod!R81+'tyg język'!R77</f>
        <v>0</v>
      </c>
      <c r="G34" s="4">
        <f>tygod!S81+'tyg język'!S77</f>
        <v>0</v>
      </c>
      <c r="H34" s="6">
        <f>tygod!T81+'tyg język'!T77</f>
        <v>0</v>
      </c>
      <c r="I34" s="11">
        <f>tygod!R126+'tyg język'!R120</f>
        <v>0</v>
      </c>
      <c r="J34" s="4">
        <f>tygod!S126+'tyg język'!S120</f>
        <v>0</v>
      </c>
      <c r="K34" s="10">
        <f>tygod!T126+'tyg język'!T120</f>
        <v>0</v>
      </c>
      <c r="L34" s="7">
        <f>tygod!R171+'tyg język'!R163</f>
        <v>0</v>
      </c>
      <c r="M34" s="7">
        <f>tygod!S171+'tyg język'!S163</f>
        <v>0</v>
      </c>
      <c r="N34" s="7">
        <f>tygod!T171+'tyg język'!T163</f>
        <v>0</v>
      </c>
      <c r="O34" s="11">
        <f>tygod!R216+'tyg język'!R206</f>
        <v>0</v>
      </c>
      <c r="P34" s="4">
        <f>tygod!S216+'tyg język'!S206</f>
        <v>0</v>
      </c>
      <c r="Q34" s="28">
        <f>tygod!T216+'tyg język'!T206</f>
        <v>0</v>
      </c>
      <c r="R34" s="7">
        <f t="shared" si="9"/>
        <v>0</v>
      </c>
      <c r="S34" s="4">
        <f t="shared" si="10"/>
        <v>0</v>
      </c>
      <c r="T34" s="28">
        <f t="shared" si="11"/>
        <v>0</v>
      </c>
      <c r="U34" s="73">
        <f>IF(OR($R$43=0,ISBLANK(Dane!B34)),"",100-(R34+S34)/$R$43%)</f>
      </c>
      <c r="V34" s="7">
        <f>tygod!R261+'tyg język'!R249</f>
        <v>0</v>
      </c>
      <c r="W34" s="4">
        <f>tygod!S261+'tyg język'!S249</f>
        <v>0</v>
      </c>
      <c r="X34" s="10">
        <f>tygod!T261+'tyg język'!T249</f>
        <v>0</v>
      </c>
      <c r="Y34" s="7">
        <f>tygod!R306+'tyg język'!R292</f>
        <v>0</v>
      </c>
      <c r="Z34" s="7">
        <f>tygod!S306+'tyg język'!S292</f>
        <v>0</v>
      </c>
      <c r="AA34" s="7">
        <f>tygod!T306+'tyg język'!T292</f>
        <v>0</v>
      </c>
      <c r="AB34" s="11">
        <f>tygod!R351+'tyg język'!R335</f>
        <v>0</v>
      </c>
      <c r="AC34" s="4">
        <f>tygod!S351+'tyg język'!S335</f>
        <v>0</v>
      </c>
      <c r="AD34" s="10">
        <f>tygod!T351+'tyg język'!T335</f>
        <v>0</v>
      </c>
      <c r="AE34" s="7">
        <f>tygod!R396+'tyg język'!R378</f>
        <v>0</v>
      </c>
      <c r="AF34" s="7">
        <f>tygod!S396+'tyg język'!S378</f>
        <v>0</v>
      </c>
      <c r="AG34" s="7">
        <f>tygod!T396+'tyg język'!T378</f>
        <v>0</v>
      </c>
      <c r="AH34" s="11">
        <f>tygod!R441+'tyg język'!R421</f>
        <v>0</v>
      </c>
      <c r="AI34" s="4">
        <f>tygod!S441+'tyg język'!S421</f>
        <v>0</v>
      </c>
      <c r="AJ34" s="28">
        <f>tygod!T441+'tyg język'!T421</f>
        <v>0</v>
      </c>
      <c r="AK34" s="7">
        <f t="shared" si="0"/>
        <v>0</v>
      </c>
      <c r="AL34" s="4">
        <f t="shared" si="1"/>
        <v>0</v>
      </c>
      <c r="AM34" s="28">
        <f t="shared" si="2"/>
        <v>0</v>
      </c>
      <c r="AN34" s="73">
        <f>IF(OR($AK$43=0,ISBLANK(Dane!B34)),"",100-(AK34+AL34)/$AK$43%)</f>
      </c>
      <c r="AO34" s="7">
        <f t="shared" si="3"/>
        <v>0</v>
      </c>
      <c r="AP34" s="4">
        <f t="shared" si="4"/>
        <v>0</v>
      </c>
      <c r="AQ34" s="10">
        <f t="shared" si="5"/>
        <v>0</v>
      </c>
      <c r="AR34" s="73">
        <f>IF(OR($AO$43=0,ISBLANK(Dane!B34)),"",100-(AO34+AP34)/$AO$43%)</f>
      </c>
      <c r="AS34" s="12"/>
    </row>
    <row r="35" spans="1:45" ht="12.75">
      <c r="A35" s="4">
        <v>32</v>
      </c>
      <c r="B35" s="8">
        <f>IF(Dane!B35="","",Dane!B35)</f>
      </c>
      <c r="C35" s="11">
        <f>tygod!R37+'tyg język'!R35</f>
        <v>0</v>
      </c>
      <c r="D35" s="4">
        <f>tygod!S37+'tyg język'!S35</f>
        <v>0</v>
      </c>
      <c r="E35" s="10">
        <f>tygod!T37+'tyg język'!T35</f>
        <v>0</v>
      </c>
      <c r="F35" s="7">
        <f>tygod!R82+'tyg język'!R78</f>
        <v>0</v>
      </c>
      <c r="G35" s="4">
        <f>tygod!S82+'tyg język'!S78</f>
        <v>0</v>
      </c>
      <c r="H35" s="6">
        <f>tygod!T82+'tyg język'!T78</f>
        <v>0</v>
      </c>
      <c r="I35" s="11">
        <f>tygod!R127+'tyg język'!R121</f>
        <v>0</v>
      </c>
      <c r="J35" s="4">
        <f>tygod!S127+'tyg język'!S121</f>
        <v>0</v>
      </c>
      <c r="K35" s="10">
        <f>tygod!T127+'tyg język'!T121</f>
        <v>0</v>
      </c>
      <c r="L35" s="7">
        <f>tygod!R172+'tyg język'!R164</f>
        <v>0</v>
      </c>
      <c r="M35" s="7">
        <f>tygod!S172+'tyg język'!S164</f>
        <v>0</v>
      </c>
      <c r="N35" s="7">
        <f>tygod!T172+'tyg język'!T164</f>
        <v>0</v>
      </c>
      <c r="O35" s="11">
        <f>tygod!R217+'tyg język'!R207</f>
        <v>0</v>
      </c>
      <c r="P35" s="4">
        <f>tygod!S217+'tyg język'!S207</f>
        <v>0</v>
      </c>
      <c r="Q35" s="28">
        <f>tygod!T217+'tyg język'!T207</f>
        <v>0</v>
      </c>
      <c r="R35" s="7">
        <f t="shared" si="9"/>
        <v>0</v>
      </c>
      <c r="S35" s="4">
        <f t="shared" si="10"/>
        <v>0</v>
      </c>
      <c r="T35" s="28">
        <f t="shared" si="11"/>
        <v>0</v>
      </c>
      <c r="U35" s="73">
        <f>IF(OR($R$43=0,ISBLANK(Dane!B35)),"",100-(R35+S35)/$R$43%)</f>
      </c>
      <c r="V35" s="7">
        <f>tygod!R262+'tyg język'!R250</f>
        <v>0</v>
      </c>
      <c r="W35" s="4">
        <f>tygod!S262+'tyg język'!S250</f>
        <v>0</v>
      </c>
      <c r="X35" s="10">
        <f>tygod!T262+'tyg język'!T250</f>
        <v>0</v>
      </c>
      <c r="Y35" s="7">
        <f>tygod!R307+'tyg język'!R293</f>
        <v>0</v>
      </c>
      <c r="Z35" s="7">
        <f>tygod!S307+'tyg język'!S293</f>
        <v>0</v>
      </c>
      <c r="AA35" s="7">
        <f>tygod!T307+'tyg język'!T293</f>
        <v>0</v>
      </c>
      <c r="AB35" s="11">
        <f>tygod!R352+'tyg język'!R336</f>
        <v>0</v>
      </c>
      <c r="AC35" s="4">
        <f>tygod!S352+'tyg język'!S336</f>
        <v>0</v>
      </c>
      <c r="AD35" s="10">
        <f>tygod!T352+'tyg język'!T336</f>
        <v>0</v>
      </c>
      <c r="AE35" s="7">
        <f>tygod!R397+'tyg język'!R379</f>
        <v>0</v>
      </c>
      <c r="AF35" s="7">
        <f>tygod!S397+'tyg język'!S379</f>
        <v>0</v>
      </c>
      <c r="AG35" s="7">
        <f>tygod!T397+'tyg język'!T379</f>
        <v>0</v>
      </c>
      <c r="AH35" s="11">
        <f>tygod!R442+'tyg język'!R422</f>
        <v>0</v>
      </c>
      <c r="AI35" s="4">
        <f>tygod!S442+'tyg język'!S422</f>
        <v>0</v>
      </c>
      <c r="AJ35" s="28">
        <f>tygod!T442+'tyg język'!T422</f>
        <v>0</v>
      </c>
      <c r="AK35" s="7">
        <f t="shared" si="0"/>
        <v>0</v>
      </c>
      <c r="AL35" s="4">
        <f t="shared" si="1"/>
        <v>0</v>
      </c>
      <c r="AM35" s="28">
        <f t="shared" si="2"/>
        <v>0</v>
      </c>
      <c r="AN35" s="73">
        <f>IF(OR($AK$43=0,ISBLANK(Dane!B35)),"",100-(AK35+AL35)/$AK$43%)</f>
      </c>
      <c r="AO35" s="7">
        <f t="shared" si="3"/>
        <v>0</v>
      </c>
      <c r="AP35" s="4">
        <f t="shared" si="4"/>
        <v>0</v>
      </c>
      <c r="AQ35" s="10">
        <f t="shared" si="5"/>
        <v>0</v>
      </c>
      <c r="AR35" s="73">
        <f>IF(OR($AO$43=0,ISBLANK(Dane!B35)),"",100-(AO35+AP35)/$AO$43%)</f>
      </c>
      <c r="AS35" s="12"/>
    </row>
    <row r="36" spans="1:45" ht="12.75">
      <c r="A36" s="4">
        <v>33</v>
      </c>
      <c r="B36" s="8">
        <f>IF(Dane!B36="","",Dane!B36)</f>
      </c>
      <c r="C36" s="11">
        <f>tygod!R38+'tyg język'!R36</f>
        <v>0</v>
      </c>
      <c r="D36" s="4">
        <f>tygod!S38+'tyg język'!S36</f>
        <v>0</v>
      </c>
      <c r="E36" s="10">
        <f>tygod!T38+'tyg język'!T36</f>
        <v>0</v>
      </c>
      <c r="F36" s="7">
        <f>tygod!R83+'tyg język'!R79</f>
        <v>0</v>
      </c>
      <c r="G36" s="4">
        <f>tygod!S83+'tyg język'!S79</f>
        <v>0</v>
      </c>
      <c r="H36" s="6">
        <f>tygod!T83+'tyg język'!T79</f>
        <v>0</v>
      </c>
      <c r="I36" s="11">
        <f>tygod!R128+'tyg język'!R122</f>
        <v>0</v>
      </c>
      <c r="J36" s="4">
        <f>tygod!S128+'tyg język'!S122</f>
        <v>0</v>
      </c>
      <c r="K36" s="10">
        <f>tygod!T128+'tyg język'!T122</f>
        <v>0</v>
      </c>
      <c r="L36" s="7">
        <f>tygod!R173+'tyg język'!R165</f>
        <v>0</v>
      </c>
      <c r="M36" s="7">
        <f>tygod!S173+'tyg język'!S165</f>
        <v>0</v>
      </c>
      <c r="N36" s="7">
        <f>tygod!T173+'tyg język'!T165</f>
        <v>0</v>
      </c>
      <c r="O36" s="11">
        <f>tygod!R218+'tyg język'!R208</f>
        <v>0</v>
      </c>
      <c r="P36" s="4">
        <f>tygod!S218+'tyg język'!S208</f>
        <v>0</v>
      </c>
      <c r="Q36" s="28">
        <f>tygod!T218+'tyg język'!T208</f>
        <v>0</v>
      </c>
      <c r="R36" s="7">
        <f t="shared" si="9"/>
        <v>0</v>
      </c>
      <c r="S36" s="4">
        <f t="shared" si="10"/>
        <v>0</v>
      </c>
      <c r="T36" s="28">
        <f t="shared" si="11"/>
        <v>0</v>
      </c>
      <c r="U36" s="73">
        <f>IF(OR($R$43=0,ISBLANK(Dane!B36)),"",100-(R36+S36)/$R$43%)</f>
      </c>
      <c r="V36" s="7">
        <f>tygod!R263+'tyg język'!R251</f>
        <v>0</v>
      </c>
      <c r="W36" s="4">
        <f>tygod!S263+'tyg język'!S251</f>
        <v>0</v>
      </c>
      <c r="X36" s="10">
        <f>tygod!T263+'tyg język'!T251</f>
        <v>0</v>
      </c>
      <c r="Y36" s="7">
        <f>tygod!R308+'tyg język'!R294</f>
        <v>0</v>
      </c>
      <c r="Z36" s="7">
        <f>tygod!S308+'tyg język'!S294</f>
        <v>0</v>
      </c>
      <c r="AA36" s="7">
        <f>tygod!T308+'tyg język'!T294</f>
        <v>0</v>
      </c>
      <c r="AB36" s="11">
        <f>tygod!R353+'tyg język'!R337</f>
        <v>0</v>
      </c>
      <c r="AC36" s="4">
        <f>tygod!S353+'tyg język'!S337</f>
        <v>0</v>
      </c>
      <c r="AD36" s="10">
        <f>tygod!T353+'tyg język'!T337</f>
        <v>0</v>
      </c>
      <c r="AE36" s="7">
        <f>tygod!R398+'tyg język'!R380</f>
        <v>0</v>
      </c>
      <c r="AF36" s="7">
        <f>tygod!S398+'tyg język'!S380</f>
        <v>0</v>
      </c>
      <c r="AG36" s="7">
        <f>tygod!T398+'tyg język'!T380</f>
        <v>0</v>
      </c>
      <c r="AH36" s="11">
        <f>tygod!R443+'tyg język'!R423</f>
        <v>0</v>
      </c>
      <c r="AI36" s="4">
        <f>tygod!S443+'tyg język'!S423</f>
        <v>0</v>
      </c>
      <c r="AJ36" s="28">
        <f>tygod!T443+'tyg język'!T423</f>
        <v>0</v>
      </c>
      <c r="AK36" s="7">
        <f t="shared" si="0"/>
        <v>0</v>
      </c>
      <c r="AL36" s="4">
        <f t="shared" si="1"/>
        <v>0</v>
      </c>
      <c r="AM36" s="28">
        <f t="shared" si="2"/>
        <v>0</v>
      </c>
      <c r="AN36" s="73">
        <f>IF(OR($AK$43=0,ISBLANK(Dane!B36)),"",100-(AK36+AL36)/$AK$43%)</f>
      </c>
      <c r="AO36" s="7">
        <f t="shared" si="3"/>
        <v>0</v>
      </c>
      <c r="AP36" s="4">
        <f t="shared" si="4"/>
        <v>0</v>
      </c>
      <c r="AQ36" s="10">
        <f t="shared" si="5"/>
        <v>0</v>
      </c>
      <c r="AR36" s="73">
        <f>IF(OR($AO$43=0,ISBLANK(Dane!B36)),"",100-(AO36+AP36)/$AO$43%)</f>
      </c>
      <c r="AS36" s="12"/>
    </row>
    <row r="37" spans="1:45" ht="12.75">
      <c r="A37" s="4">
        <v>34</v>
      </c>
      <c r="B37" s="8">
        <f>IF(Dane!B37="","",Dane!B37)</f>
      </c>
      <c r="C37" s="11">
        <f>tygod!R39+'tyg język'!R37</f>
        <v>0</v>
      </c>
      <c r="D37" s="4">
        <f>tygod!S39+'tyg język'!S37</f>
        <v>0</v>
      </c>
      <c r="E37" s="10">
        <f>tygod!T39+'tyg język'!T37</f>
        <v>0</v>
      </c>
      <c r="F37" s="7">
        <f>tygod!R84+'tyg język'!R80</f>
        <v>0</v>
      </c>
      <c r="G37" s="4">
        <f>tygod!S84+'tyg język'!S80</f>
        <v>0</v>
      </c>
      <c r="H37" s="6">
        <f>tygod!T84+'tyg język'!T80</f>
        <v>0</v>
      </c>
      <c r="I37" s="11">
        <f>tygod!R129+'tyg język'!R123</f>
        <v>0</v>
      </c>
      <c r="J37" s="4">
        <f>tygod!S129+'tyg język'!S123</f>
        <v>0</v>
      </c>
      <c r="K37" s="10">
        <f>tygod!T129+'tyg język'!T123</f>
        <v>0</v>
      </c>
      <c r="L37" s="7">
        <f>tygod!R174+'tyg język'!R166</f>
        <v>0</v>
      </c>
      <c r="M37" s="7">
        <f>tygod!S174+'tyg język'!S166</f>
        <v>0</v>
      </c>
      <c r="N37" s="7">
        <f>tygod!T174+'tyg język'!T166</f>
        <v>0</v>
      </c>
      <c r="O37" s="11">
        <f>tygod!R219+'tyg język'!R209</f>
        <v>0</v>
      </c>
      <c r="P37" s="4">
        <f>tygod!S219+'tyg język'!S209</f>
        <v>0</v>
      </c>
      <c r="Q37" s="28">
        <f>tygod!T219+'tyg język'!T209</f>
        <v>0</v>
      </c>
      <c r="R37" s="7">
        <f t="shared" si="9"/>
        <v>0</v>
      </c>
      <c r="S37" s="4">
        <f t="shared" si="10"/>
        <v>0</v>
      </c>
      <c r="T37" s="28">
        <f t="shared" si="11"/>
        <v>0</v>
      </c>
      <c r="U37" s="73">
        <f>IF(OR($R$43=0,ISBLANK(Dane!B37)),"",100-(R37+S37)/$R$43%)</f>
      </c>
      <c r="V37" s="7">
        <f>tygod!R264+'tyg język'!R252</f>
        <v>0</v>
      </c>
      <c r="W37" s="4">
        <f>tygod!S264+'tyg język'!S252</f>
        <v>0</v>
      </c>
      <c r="X37" s="10">
        <f>tygod!T264+'tyg język'!T252</f>
        <v>0</v>
      </c>
      <c r="Y37" s="7">
        <f>tygod!R309+'tyg język'!R295</f>
        <v>0</v>
      </c>
      <c r="Z37" s="7">
        <f>tygod!S309+'tyg język'!S295</f>
        <v>0</v>
      </c>
      <c r="AA37" s="7">
        <f>tygod!T309+'tyg język'!T295</f>
        <v>0</v>
      </c>
      <c r="AB37" s="11">
        <f>tygod!R354+'tyg język'!R338</f>
        <v>0</v>
      </c>
      <c r="AC37" s="4">
        <f>tygod!S354+'tyg język'!S338</f>
        <v>0</v>
      </c>
      <c r="AD37" s="10">
        <f>tygod!T354+'tyg język'!T338</f>
        <v>0</v>
      </c>
      <c r="AE37" s="7">
        <f>tygod!R399+'tyg język'!R381</f>
        <v>0</v>
      </c>
      <c r="AF37" s="7">
        <f>tygod!S399+'tyg język'!S381</f>
        <v>0</v>
      </c>
      <c r="AG37" s="7">
        <f>tygod!T399+'tyg język'!T381</f>
        <v>0</v>
      </c>
      <c r="AH37" s="11">
        <f>tygod!R444+'tyg język'!R424</f>
        <v>0</v>
      </c>
      <c r="AI37" s="4">
        <f>tygod!S444+'tyg język'!S424</f>
        <v>0</v>
      </c>
      <c r="AJ37" s="28">
        <f>tygod!T444+'tyg język'!T424</f>
        <v>0</v>
      </c>
      <c r="AK37" s="7">
        <f aca="true" t="shared" si="12" ref="AK37:AK42">V37+Y37+AB37+AE37+AH37</f>
        <v>0</v>
      </c>
      <c r="AL37" s="4">
        <f aca="true" t="shared" si="13" ref="AL37:AL42">W37+Z37+AC37+AF37+AI37</f>
        <v>0</v>
      </c>
      <c r="AM37" s="28">
        <f aca="true" t="shared" si="14" ref="AM37:AM42">X37+AA37+AD37+AG37+AJ37</f>
        <v>0</v>
      </c>
      <c r="AN37" s="73">
        <f>IF(OR($AK$43=0,ISBLANK(Dane!B37)),"",100-(AK37+AL37)/$AK$43%)</f>
      </c>
      <c r="AO37" s="7">
        <f aca="true" t="shared" si="15" ref="AO37:AO42">R37+AK37</f>
        <v>0</v>
      </c>
      <c r="AP37" s="4">
        <f aca="true" t="shared" si="16" ref="AP37:AP42">S37+AL37</f>
        <v>0</v>
      </c>
      <c r="AQ37" s="10">
        <f aca="true" t="shared" si="17" ref="AQ37:AQ42">T37+AM37</f>
        <v>0</v>
      </c>
      <c r="AR37" s="73">
        <f>IF(OR($AO$43=0,ISBLANK(Dane!B37)),"",100-(AO37+AP37)/$AO$43%)</f>
      </c>
      <c r="AS37" s="12"/>
    </row>
    <row r="38" spans="1:45" ht="12.75">
      <c r="A38" s="4">
        <v>35</v>
      </c>
      <c r="B38" s="8">
        <f>IF(Dane!B38="","",Dane!B38)</f>
      </c>
      <c r="C38" s="11">
        <f>tygod!R40+'tyg język'!R38</f>
        <v>0</v>
      </c>
      <c r="D38" s="4">
        <f>tygod!S40+'tyg język'!S38</f>
        <v>0</v>
      </c>
      <c r="E38" s="10">
        <f>tygod!T40+'tyg język'!T38</f>
        <v>0</v>
      </c>
      <c r="F38" s="7">
        <f>tygod!R85+'tyg język'!R81</f>
        <v>0</v>
      </c>
      <c r="G38" s="4">
        <f>tygod!S85+'tyg język'!S81</f>
        <v>0</v>
      </c>
      <c r="H38" s="6">
        <f>tygod!T85+'tyg język'!T81</f>
        <v>0</v>
      </c>
      <c r="I38" s="11">
        <f>tygod!R130+'tyg język'!R124</f>
        <v>0</v>
      </c>
      <c r="J38" s="4">
        <f>tygod!S130+'tyg język'!S124</f>
        <v>0</v>
      </c>
      <c r="K38" s="10">
        <f>tygod!T130+'tyg język'!T124</f>
        <v>0</v>
      </c>
      <c r="L38" s="7">
        <f>tygod!R175+'tyg język'!R167</f>
        <v>0</v>
      </c>
      <c r="M38" s="7">
        <f>tygod!S175+'tyg język'!S167</f>
        <v>0</v>
      </c>
      <c r="N38" s="7">
        <f>tygod!T175+'tyg język'!T167</f>
        <v>0</v>
      </c>
      <c r="O38" s="11">
        <f>tygod!R220+'tyg język'!R210</f>
        <v>0</v>
      </c>
      <c r="P38" s="4">
        <f>tygod!S220+'tyg język'!S210</f>
        <v>0</v>
      </c>
      <c r="Q38" s="28">
        <f>tygod!T220+'tyg język'!T210</f>
        <v>0</v>
      </c>
      <c r="R38" s="7">
        <f aca="true" t="shared" si="18" ref="R38:T42">C38+F38+I38+L38+O38</f>
        <v>0</v>
      </c>
      <c r="S38" s="4">
        <f t="shared" si="18"/>
        <v>0</v>
      </c>
      <c r="T38" s="28">
        <f t="shared" si="18"/>
        <v>0</v>
      </c>
      <c r="U38" s="73">
        <f>IF(OR($R$43=0,ISBLANK(Dane!B38)),"",100-(R38+S38)/$R$43%)</f>
      </c>
      <c r="V38" s="7">
        <f>tygod!R265+'tyg język'!R253</f>
        <v>0</v>
      </c>
      <c r="W38" s="4">
        <f>tygod!S265+'tyg język'!S253</f>
        <v>0</v>
      </c>
      <c r="X38" s="10">
        <f>tygod!T265+'tyg język'!T253</f>
        <v>0</v>
      </c>
      <c r="Y38" s="7">
        <f>tygod!R310+'tyg język'!R296</f>
        <v>0</v>
      </c>
      <c r="Z38" s="7">
        <f>tygod!S310+'tyg język'!S296</f>
        <v>0</v>
      </c>
      <c r="AA38" s="7">
        <f>tygod!T310+'tyg język'!T296</f>
        <v>0</v>
      </c>
      <c r="AB38" s="11">
        <f>tygod!R355+'tyg język'!R339</f>
        <v>0</v>
      </c>
      <c r="AC38" s="4">
        <f>tygod!S355+'tyg język'!S339</f>
        <v>0</v>
      </c>
      <c r="AD38" s="10">
        <f>tygod!T355+'tyg język'!T339</f>
        <v>0</v>
      </c>
      <c r="AE38" s="7">
        <f>tygod!R400+'tyg język'!R382</f>
        <v>0</v>
      </c>
      <c r="AF38" s="7">
        <f>tygod!S400+'tyg język'!S382</f>
        <v>0</v>
      </c>
      <c r="AG38" s="7">
        <f>tygod!T400+'tyg język'!T382</f>
        <v>0</v>
      </c>
      <c r="AH38" s="11">
        <f>tygod!R445+'tyg język'!R425</f>
        <v>0</v>
      </c>
      <c r="AI38" s="4">
        <f>tygod!S445+'tyg język'!S425</f>
        <v>0</v>
      </c>
      <c r="AJ38" s="28">
        <f>tygod!T445+'tyg język'!T425</f>
        <v>0</v>
      </c>
      <c r="AK38" s="7">
        <f t="shared" si="12"/>
        <v>0</v>
      </c>
      <c r="AL38" s="4">
        <f t="shared" si="13"/>
        <v>0</v>
      </c>
      <c r="AM38" s="28">
        <f t="shared" si="14"/>
        <v>0</v>
      </c>
      <c r="AN38" s="73">
        <f>IF(OR($AK$43=0,ISBLANK(Dane!B38)),"",100-(AK38+AL38)/$AK$43%)</f>
      </c>
      <c r="AO38" s="7">
        <f t="shared" si="15"/>
        <v>0</v>
      </c>
      <c r="AP38" s="4">
        <f t="shared" si="16"/>
        <v>0</v>
      </c>
      <c r="AQ38" s="10">
        <f t="shared" si="17"/>
        <v>0</v>
      </c>
      <c r="AR38" s="73">
        <f>IF(OR($AO$43=0,ISBLANK(Dane!B38)),"",100-(AO38+AP38)/$AO$43%)</f>
      </c>
      <c r="AS38" s="12"/>
    </row>
    <row r="39" spans="1:45" ht="12.75">
      <c r="A39" s="4">
        <v>36</v>
      </c>
      <c r="B39" s="8">
        <f>IF(Dane!B39="","",Dane!B39)</f>
      </c>
      <c r="C39" s="11">
        <f>tygod!R41+'tyg język'!R39</f>
        <v>0</v>
      </c>
      <c r="D39" s="4">
        <f>tygod!S41+'tyg język'!S39</f>
        <v>0</v>
      </c>
      <c r="E39" s="10">
        <f>tygod!T41+'tyg język'!T39</f>
        <v>0</v>
      </c>
      <c r="F39" s="7">
        <f>tygod!R86+'tyg język'!R82</f>
        <v>0</v>
      </c>
      <c r="G39" s="4">
        <f>tygod!S86+'tyg język'!S82</f>
        <v>0</v>
      </c>
      <c r="H39" s="6">
        <f>tygod!T86+'tyg język'!T82</f>
        <v>0</v>
      </c>
      <c r="I39" s="11">
        <f>tygod!R131+'tyg język'!R125</f>
        <v>0</v>
      </c>
      <c r="J39" s="4">
        <f>tygod!S131+'tyg język'!S125</f>
        <v>0</v>
      </c>
      <c r="K39" s="10">
        <f>tygod!T131+'tyg język'!T125</f>
        <v>0</v>
      </c>
      <c r="L39" s="7">
        <f>tygod!R176+'tyg język'!R168</f>
        <v>0</v>
      </c>
      <c r="M39" s="7">
        <f>tygod!S176+'tyg język'!S168</f>
        <v>0</v>
      </c>
      <c r="N39" s="7">
        <f>tygod!T176+'tyg język'!T168</f>
        <v>0</v>
      </c>
      <c r="O39" s="11">
        <f>tygod!R221+'tyg język'!R211</f>
        <v>0</v>
      </c>
      <c r="P39" s="4">
        <f>tygod!S221+'tyg język'!S211</f>
        <v>0</v>
      </c>
      <c r="Q39" s="28">
        <f>tygod!T221+'tyg język'!T211</f>
        <v>0</v>
      </c>
      <c r="R39" s="7">
        <f t="shared" si="18"/>
        <v>0</v>
      </c>
      <c r="S39" s="4">
        <f t="shared" si="18"/>
        <v>0</v>
      </c>
      <c r="T39" s="28">
        <f t="shared" si="18"/>
        <v>0</v>
      </c>
      <c r="U39" s="73">
        <f>IF(OR($R$43=0,ISBLANK(Dane!B39)),"",100-(R39+S39)/$R$43%)</f>
      </c>
      <c r="V39" s="7">
        <f>tygod!R266+'tyg język'!R254</f>
        <v>0</v>
      </c>
      <c r="W39" s="4">
        <f>tygod!S266+'tyg język'!S254</f>
        <v>0</v>
      </c>
      <c r="X39" s="10">
        <f>tygod!T266+'tyg język'!T254</f>
        <v>0</v>
      </c>
      <c r="Y39" s="7">
        <f>tygod!R311+'tyg język'!R297</f>
        <v>0</v>
      </c>
      <c r="Z39" s="7">
        <f>tygod!S311+'tyg język'!S297</f>
        <v>0</v>
      </c>
      <c r="AA39" s="7">
        <f>tygod!T311+'tyg język'!T297</f>
        <v>0</v>
      </c>
      <c r="AB39" s="11">
        <f>tygod!R356+'tyg język'!R340</f>
        <v>0</v>
      </c>
      <c r="AC39" s="4">
        <f>tygod!S356+'tyg język'!S340</f>
        <v>0</v>
      </c>
      <c r="AD39" s="10">
        <f>tygod!T356+'tyg język'!T340</f>
        <v>0</v>
      </c>
      <c r="AE39" s="7">
        <f>tygod!R401+'tyg język'!R383</f>
        <v>0</v>
      </c>
      <c r="AF39" s="7">
        <f>tygod!S401+'tyg język'!S383</f>
        <v>0</v>
      </c>
      <c r="AG39" s="7">
        <f>tygod!T401+'tyg język'!T383</f>
        <v>0</v>
      </c>
      <c r="AH39" s="11">
        <f>tygod!R446+'tyg język'!R426</f>
        <v>0</v>
      </c>
      <c r="AI39" s="4">
        <f>tygod!S446+'tyg język'!S426</f>
        <v>0</v>
      </c>
      <c r="AJ39" s="28">
        <f>tygod!T446+'tyg język'!T426</f>
        <v>0</v>
      </c>
      <c r="AK39" s="7">
        <f t="shared" si="12"/>
        <v>0</v>
      </c>
      <c r="AL39" s="4">
        <f t="shared" si="13"/>
        <v>0</v>
      </c>
      <c r="AM39" s="28">
        <f t="shared" si="14"/>
        <v>0</v>
      </c>
      <c r="AN39" s="73">
        <f>IF(OR($AK$43=0,ISBLANK(Dane!B39)),"",100-(AK39+AL39)/$AK$43%)</f>
      </c>
      <c r="AO39" s="7">
        <f t="shared" si="15"/>
        <v>0</v>
      </c>
      <c r="AP39" s="4">
        <f t="shared" si="16"/>
        <v>0</v>
      </c>
      <c r="AQ39" s="10">
        <f t="shared" si="17"/>
        <v>0</v>
      </c>
      <c r="AR39" s="73">
        <f>IF(OR($AO$43=0,ISBLANK(Dane!B39)),"",100-(AO39+AP39)/$AO$43%)</f>
      </c>
      <c r="AS39" s="12"/>
    </row>
    <row r="40" spans="1:45" ht="12.75">
      <c r="A40" s="4">
        <v>37</v>
      </c>
      <c r="B40" s="8">
        <f>IF(Dane!B40="","",Dane!B40)</f>
      </c>
      <c r="C40" s="11">
        <f>tygod!R42+'tyg język'!R40</f>
        <v>0</v>
      </c>
      <c r="D40" s="4">
        <f>tygod!S42+'tyg język'!S40</f>
        <v>0</v>
      </c>
      <c r="E40" s="10">
        <f>tygod!T42+'tyg język'!T40</f>
        <v>0</v>
      </c>
      <c r="F40" s="7">
        <f>tygod!R87+'tyg język'!R83</f>
        <v>0</v>
      </c>
      <c r="G40" s="4">
        <f>tygod!S87+'tyg język'!S83</f>
        <v>0</v>
      </c>
      <c r="H40" s="6">
        <f>tygod!T87+'tyg język'!T83</f>
        <v>0</v>
      </c>
      <c r="I40" s="11">
        <f>tygod!R132+'tyg język'!R126</f>
        <v>0</v>
      </c>
      <c r="J40" s="4">
        <f>tygod!S132+'tyg język'!S126</f>
        <v>0</v>
      </c>
      <c r="K40" s="10">
        <f>tygod!T132+'tyg język'!T126</f>
        <v>0</v>
      </c>
      <c r="L40" s="7">
        <f>tygod!R177+'tyg język'!R169</f>
        <v>0</v>
      </c>
      <c r="M40" s="7">
        <f>tygod!S177+'tyg język'!S169</f>
        <v>0</v>
      </c>
      <c r="N40" s="7">
        <f>tygod!T177+'tyg język'!T169</f>
        <v>0</v>
      </c>
      <c r="O40" s="11">
        <f>tygod!R222+'tyg język'!R212</f>
        <v>0</v>
      </c>
      <c r="P40" s="4">
        <f>tygod!S222+'tyg język'!S212</f>
        <v>0</v>
      </c>
      <c r="Q40" s="28">
        <f>tygod!T222+'tyg język'!T212</f>
        <v>0</v>
      </c>
      <c r="R40" s="7">
        <f t="shared" si="18"/>
        <v>0</v>
      </c>
      <c r="S40" s="4">
        <f t="shared" si="18"/>
        <v>0</v>
      </c>
      <c r="T40" s="28">
        <f t="shared" si="18"/>
        <v>0</v>
      </c>
      <c r="U40" s="73">
        <f>IF(OR($R$43=0,ISBLANK(Dane!B40)),"",100-(R40+S40)/$R$43%)</f>
      </c>
      <c r="V40" s="7">
        <f>tygod!R267+'tyg język'!R255</f>
        <v>0</v>
      </c>
      <c r="W40" s="4">
        <f>tygod!S267+'tyg język'!S255</f>
        <v>0</v>
      </c>
      <c r="X40" s="10">
        <f>tygod!T267+'tyg język'!T255</f>
        <v>0</v>
      </c>
      <c r="Y40" s="7">
        <f>tygod!R312+'tyg język'!R298</f>
        <v>0</v>
      </c>
      <c r="Z40" s="7">
        <f>tygod!S312+'tyg język'!S298</f>
        <v>0</v>
      </c>
      <c r="AA40" s="7">
        <f>tygod!T312+'tyg język'!T298</f>
        <v>0</v>
      </c>
      <c r="AB40" s="11">
        <f>tygod!R357+'tyg język'!R341</f>
        <v>0</v>
      </c>
      <c r="AC40" s="4">
        <f>tygod!S357+'tyg język'!S341</f>
        <v>0</v>
      </c>
      <c r="AD40" s="10">
        <f>tygod!T357+'tyg język'!T341</f>
        <v>0</v>
      </c>
      <c r="AE40" s="7">
        <f>tygod!R402+'tyg język'!R384</f>
        <v>0</v>
      </c>
      <c r="AF40" s="7">
        <f>tygod!S402+'tyg język'!S384</f>
        <v>0</v>
      </c>
      <c r="AG40" s="7">
        <f>tygod!T402+'tyg język'!T384</f>
        <v>0</v>
      </c>
      <c r="AH40" s="11">
        <f>tygod!R447+'tyg język'!R427</f>
        <v>0</v>
      </c>
      <c r="AI40" s="4">
        <f>tygod!S447+'tyg język'!S427</f>
        <v>0</v>
      </c>
      <c r="AJ40" s="28">
        <f>tygod!T447+'tyg język'!T427</f>
        <v>0</v>
      </c>
      <c r="AK40" s="7">
        <f t="shared" si="12"/>
        <v>0</v>
      </c>
      <c r="AL40" s="4">
        <f t="shared" si="13"/>
        <v>0</v>
      </c>
      <c r="AM40" s="28">
        <f t="shared" si="14"/>
        <v>0</v>
      </c>
      <c r="AN40" s="73">
        <f>IF(OR($AK$43=0,ISBLANK(Dane!B40)),"",100-(AK40+AL40)/$AK$43%)</f>
      </c>
      <c r="AO40" s="7">
        <f t="shared" si="15"/>
        <v>0</v>
      </c>
      <c r="AP40" s="4">
        <f t="shared" si="16"/>
        <v>0</v>
      </c>
      <c r="AQ40" s="10">
        <f t="shared" si="17"/>
        <v>0</v>
      </c>
      <c r="AR40" s="73">
        <f>IF(OR($AO$43=0,ISBLANK(Dane!B40)),"",100-(AO40+AP40)/$AO$43%)</f>
      </c>
      <c r="AS40" s="12"/>
    </row>
    <row r="41" spans="1:45" ht="12.75">
      <c r="A41" s="4">
        <v>38</v>
      </c>
      <c r="B41" s="8">
        <f>IF(Dane!B41="","",Dane!B41)</f>
      </c>
      <c r="C41" s="11">
        <f>tygod!R43+'tyg język'!R41</f>
        <v>0</v>
      </c>
      <c r="D41" s="4">
        <f>tygod!S43+'tyg język'!S41</f>
        <v>0</v>
      </c>
      <c r="E41" s="10">
        <f>tygod!T43+'tyg język'!T41</f>
        <v>0</v>
      </c>
      <c r="F41" s="7">
        <f>tygod!R88+'tyg język'!R84</f>
        <v>0</v>
      </c>
      <c r="G41" s="4">
        <f>tygod!S88+'tyg język'!S84</f>
        <v>0</v>
      </c>
      <c r="H41" s="6">
        <f>tygod!T88+'tyg język'!T84</f>
        <v>0</v>
      </c>
      <c r="I41" s="11">
        <f>tygod!R133+'tyg język'!R127</f>
        <v>0</v>
      </c>
      <c r="J41" s="4">
        <f>tygod!S133+'tyg język'!S127</f>
        <v>0</v>
      </c>
      <c r="K41" s="10">
        <f>tygod!T133+'tyg język'!T127</f>
        <v>0</v>
      </c>
      <c r="L41" s="7">
        <f>tygod!R178+'tyg język'!R170</f>
        <v>0</v>
      </c>
      <c r="M41" s="7">
        <f>tygod!S178+'tyg język'!S170</f>
        <v>0</v>
      </c>
      <c r="N41" s="7">
        <f>tygod!T178+'tyg język'!T170</f>
        <v>0</v>
      </c>
      <c r="O41" s="11">
        <f>tygod!R223+'tyg język'!R213</f>
        <v>0</v>
      </c>
      <c r="P41" s="4">
        <f>tygod!S223+'tyg język'!S213</f>
        <v>0</v>
      </c>
      <c r="Q41" s="28">
        <f>tygod!T223+'tyg język'!T213</f>
        <v>0</v>
      </c>
      <c r="R41" s="7">
        <f t="shared" si="18"/>
        <v>0</v>
      </c>
      <c r="S41" s="4">
        <f t="shared" si="18"/>
        <v>0</v>
      </c>
      <c r="T41" s="28">
        <f t="shared" si="18"/>
        <v>0</v>
      </c>
      <c r="U41" s="73">
        <f>IF(OR($R$43=0,ISBLANK(Dane!B41)),"",100-(R41+S41)/$R$43%)</f>
      </c>
      <c r="V41" s="7">
        <f>tygod!R268+'tyg język'!R256</f>
        <v>0</v>
      </c>
      <c r="W41" s="4">
        <f>tygod!S268+'tyg język'!S256</f>
        <v>0</v>
      </c>
      <c r="X41" s="10">
        <f>tygod!T268+'tyg język'!T256</f>
        <v>0</v>
      </c>
      <c r="Y41" s="7">
        <f>tygod!R313+'tyg język'!R299</f>
        <v>0</v>
      </c>
      <c r="Z41" s="7">
        <f>tygod!S313+'tyg język'!S299</f>
        <v>0</v>
      </c>
      <c r="AA41" s="7">
        <f>tygod!T313+'tyg język'!T299</f>
        <v>0</v>
      </c>
      <c r="AB41" s="11">
        <f>tygod!R358+'tyg język'!R342</f>
        <v>0</v>
      </c>
      <c r="AC41" s="4">
        <f>tygod!S358+'tyg język'!S342</f>
        <v>0</v>
      </c>
      <c r="AD41" s="10">
        <f>tygod!T358+'tyg język'!T342</f>
        <v>0</v>
      </c>
      <c r="AE41" s="7">
        <f>tygod!R403+'tyg język'!R385</f>
        <v>0</v>
      </c>
      <c r="AF41" s="7">
        <f>tygod!S403+'tyg język'!S385</f>
        <v>0</v>
      </c>
      <c r="AG41" s="7">
        <f>tygod!T403+'tyg język'!T385</f>
        <v>0</v>
      </c>
      <c r="AH41" s="11">
        <f>tygod!R448+'tyg język'!R428</f>
        <v>0</v>
      </c>
      <c r="AI41" s="4">
        <f>tygod!S448+'tyg język'!S428</f>
        <v>0</v>
      </c>
      <c r="AJ41" s="28">
        <f>tygod!T448+'tyg język'!T428</f>
        <v>0</v>
      </c>
      <c r="AK41" s="7">
        <f t="shared" si="12"/>
        <v>0</v>
      </c>
      <c r="AL41" s="4">
        <f t="shared" si="13"/>
        <v>0</v>
      </c>
      <c r="AM41" s="28">
        <f t="shared" si="14"/>
        <v>0</v>
      </c>
      <c r="AN41" s="73">
        <f>IF(OR($AK$43=0,ISBLANK(Dane!B41)),"",100-(AK41+AL41)/$AK$43%)</f>
      </c>
      <c r="AO41" s="7">
        <f t="shared" si="15"/>
        <v>0</v>
      </c>
      <c r="AP41" s="4">
        <f t="shared" si="16"/>
        <v>0</v>
      </c>
      <c r="AQ41" s="10">
        <f t="shared" si="17"/>
        <v>0</v>
      </c>
      <c r="AR41" s="73">
        <f>IF(OR($AO$43=0,ISBLANK(Dane!B41)),"",100-(AO41+AP41)/$AO$43%)</f>
      </c>
      <c r="AS41" s="12"/>
    </row>
    <row r="42" spans="1:44" ht="12.75">
      <c r="A42" s="5"/>
      <c r="B42" s="6" t="s">
        <v>10</v>
      </c>
      <c r="C42" s="11">
        <f aca="true" t="shared" si="19" ref="C42:Q42">SUM(C4:C41)</f>
        <v>0</v>
      </c>
      <c r="D42" s="4">
        <f t="shared" si="19"/>
        <v>0</v>
      </c>
      <c r="E42" s="10">
        <f t="shared" si="19"/>
        <v>0</v>
      </c>
      <c r="F42" s="11">
        <f t="shared" si="19"/>
        <v>0</v>
      </c>
      <c r="G42" s="4">
        <f t="shared" si="19"/>
        <v>0</v>
      </c>
      <c r="H42" s="10">
        <f t="shared" si="19"/>
        <v>0</v>
      </c>
      <c r="I42" s="11">
        <f t="shared" si="19"/>
        <v>0</v>
      </c>
      <c r="J42" s="4">
        <f t="shared" si="19"/>
        <v>0</v>
      </c>
      <c r="K42" s="10">
        <f t="shared" si="19"/>
        <v>0</v>
      </c>
      <c r="L42" s="11">
        <f t="shared" si="19"/>
        <v>0</v>
      </c>
      <c r="M42" s="4">
        <f t="shared" si="19"/>
        <v>0</v>
      </c>
      <c r="N42" s="10">
        <f t="shared" si="19"/>
        <v>0</v>
      </c>
      <c r="O42" s="11">
        <f t="shared" si="19"/>
        <v>0</v>
      </c>
      <c r="P42" s="4">
        <f t="shared" si="19"/>
        <v>0</v>
      </c>
      <c r="Q42" s="10">
        <f t="shared" si="19"/>
        <v>0</v>
      </c>
      <c r="R42" s="7">
        <f t="shared" si="18"/>
        <v>0</v>
      </c>
      <c r="S42" s="4">
        <f t="shared" si="18"/>
        <v>0</v>
      </c>
      <c r="T42" s="28">
        <f t="shared" si="18"/>
        <v>0</v>
      </c>
      <c r="U42" s="95">
        <f>IF(OR($R$43=0,ISBLANK(Dane!B42)),"",100-(R42+S42)/$R$43%)</f>
      </c>
      <c r="V42" s="7">
        <f>SUM(V4:V41)</f>
        <v>0</v>
      </c>
      <c r="W42" s="7">
        <f aca="true" t="shared" si="20" ref="W42:AB42">SUM(W4:W41)</f>
        <v>0</v>
      </c>
      <c r="X42" s="10">
        <f t="shared" si="20"/>
        <v>0</v>
      </c>
      <c r="Y42" s="7">
        <f t="shared" si="20"/>
        <v>0</v>
      </c>
      <c r="Z42" s="7">
        <f t="shared" si="20"/>
        <v>0</v>
      </c>
      <c r="AA42" s="10">
        <f t="shared" si="20"/>
        <v>0</v>
      </c>
      <c r="AB42" s="7">
        <f t="shared" si="20"/>
        <v>0</v>
      </c>
      <c r="AC42" s="7">
        <f aca="true" t="shared" si="21" ref="AC42:AJ42">SUM(AC4:AC41)</f>
        <v>0</v>
      </c>
      <c r="AD42" s="10">
        <f t="shared" si="21"/>
        <v>0</v>
      </c>
      <c r="AE42" s="7">
        <f t="shared" si="21"/>
        <v>0</v>
      </c>
      <c r="AF42" s="7">
        <f t="shared" si="21"/>
        <v>0</v>
      </c>
      <c r="AG42" s="10">
        <f t="shared" si="21"/>
        <v>0</v>
      </c>
      <c r="AH42" s="7">
        <f t="shared" si="21"/>
        <v>0</v>
      </c>
      <c r="AI42" s="7">
        <f t="shared" si="21"/>
        <v>0</v>
      </c>
      <c r="AJ42" s="28">
        <f t="shared" si="21"/>
        <v>0</v>
      </c>
      <c r="AK42" s="7">
        <f t="shared" si="12"/>
        <v>0</v>
      </c>
      <c r="AL42" s="4">
        <f t="shared" si="13"/>
        <v>0</v>
      </c>
      <c r="AM42" s="28">
        <f t="shared" si="14"/>
        <v>0</v>
      </c>
      <c r="AN42" s="73">
        <f>IF(OR($AK$43=0,ISBLANK(Dane!B42)),"",100-(AK42+AL42)/$AK$43%)</f>
      </c>
      <c r="AO42" s="7">
        <f t="shared" si="15"/>
        <v>0</v>
      </c>
      <c r="AP42" s="4">
        <f t="shared" si="16"/>
        <v>0</v>
      </c>
      <c r="AQ42" s="10">
        <f t="shared" si="17"/>
        <v>0</v>
      </c>
      <c r="AR42" s="73">
        <f>IF(OR($AO$43=0,ISBLANK(Dane!B42)),"",100-(AO42+AP42)/$AO$43%)</f>
      </c>
    </row>
    <row r="43" spans="1:44" ht="12.75">
      <c r="A43" s="5"/>
      <c r="B43" s="9" t="s">
        <v>19</v>
      </c>
      <c r="C43" s="227">
        <f>tygod!R3</f>
        <v>0</v>
      </c>
      <c r="D43" s="228"/>
      <c r="E43" s="229"/>
      <c r="F43" s="228">
        <f>tygod!R48</f>
        <v>0</v>
      </c>
      <c r="G43" s="228"/>
      <c r="H43" s="228"/>
      <c r="I43" s="234">
        <f>tygod!R93</f>
        <v>0</v>
      </c>
      <c r="J43" s="230"/>
      <c r="K43" s="233"/>
      <c r="L43" s="227">
        <f>tygod!R138</f>
        <v>0</v>
      </c>
      <c r="M43" s="228"/>
      <c r="N43" s="229"/>
      <c r="O43" s="230">
        <f>tygod!R183</f>
        <v>0</v>
      </c>
      <c r="P43" s="230"/>
      <c r="Q43" s="231"/>
      <c r="R43" s="230">
        <f>SUM(C43:Q43)</f>
        <v>0</v>
      </c>
      <c r="S43" s="230"/>
      <c r="T43" s="231"/>
      <c r="U43" s="72"/>
      <c r="V43" s="228">
        <f>tygod!R228</f>
        <v>0</v>
      </c>
      <c r="W43" s="228"/>
      <c r="X43" s="229"/>
      <c r="Y43" s="228">
        <f>tygod!R273</f>
        <v>0</v>
      </c>
      <c r="Z43" s="228"/>
      <c r="AA43" s="229"/>
      <c r="AB43" s="228">
        <f>tygod!R318</f>
        <v>0</v>
      </c>
      <c r="AC43" s="228"/>
      <c r="AD43" s="229"/>
      <c r="AE43" s="227">
        <f>tygod!R363</f>
        <v>0</v>
      </c>
      <c r="AF43" s="228"/>
      <c r="AG43" s="229"/>
      <c r="AH43" s="228">
        <f>tygod!R408</f>
        <v>0</v>
      </c>
      <c r="AI43" s="228"/>
      <c r="AJ43" s="232"/>
      <c r="AK43" s="228">
        <f>SUM(V43:AJ43)</f>
        <v>0</v>
      </c>
      <c r="AL43" s="228"/>
      <c r="AM43" s="232"/>
      <c r="AN43" s="71"/>
      <c r="AO43" s="230">
        <f>R43+AK43</f>
        <v>0</v>
      </c>
      <c r="AP43" s="230"/>
      <c r="AQ43" s="233"/>
      <c r="AR43" s="73"/>
    </row>
    <row r="44" spans="1:44" ht="12.75">
      <c r="A44" s="5"/>
      <c r="B44" s="9" t="s">
        <v>22</v>
      </c>
      <c r="C44" s="227">
        <f>C43*Zestaw!B5</f>
        <v>0</v>
      </c>
      <c r="D44" s="228"/>
      <c r="E44" s="229"/>
      <c r="F44" s="227">
        <f>F43*Zestaw!B6</f>
        <v>0</v>
      </c>
      <c r="G44" s="228"/>
      <c r="H44" s="229"/>
      <c r="I44" s="234">
        <f>I43*Zestaw!B7</f>
        <v>0</v>
      </c>
      <c r="J44" s="230"/>
      <c r="K44" s="233"/>
      <c r="L44" s="227">
        <f>L43*Zestaw!B8</f>
        <v>0</v>
      </c>
      <c r="M44" s="228"/>
      <c r="N44" s="229"/>
      <c r="O44" s="230">
        <f>O43*Zestaw!B9</f>
        <v>0</v>
      </c>
      <c r="P44" s="230"/>
      <c r="Q44" s="231"/>
      <c r="R44" s="230">
        <f>SUM(C44:Q44)</f>
        <v>0</v>
      </c>
      <c r="S44" s="230"/>
      <c r="T44" s="231"/>
      <c r="U44" s="72"/>
      <c r="V44" s="230">
        <f>V43*Zestaw!B11</f>
        <v>0</v>
      </c>
      <c r="W44" s="230"/>
      <c r="X44" s="233"/>
      <c r="Y44" s="228">
        <f>Y43*Zestaw!B12</f>
        <v>0</v>
      </c>
      <c r="Z44" s="228"/>
      <c r="AA44" s="229"/>
      <c r="AB44" s="228">
        <f>AB43*Zestaw!B13</f>
        <v>0</v>
      </c>
      <c r="AC44" s="228"/>
      <c r="AD44" s="229"/>
      <c r="AE44" s="227">
        <f>AE43*Zestaw!B14</f>
        <v>0</v>
      </c>
      <c r="AF44" s="228"/>
      <c r="AG44" s="229"/>
      <c r="AH44" s="228">
        <f>AH43*Zestaw!B15</f>
        <v>0</v>
      </c>
      <c r="AI44" s="228"/>
      <c r="AJ44" s="232"/>
      <c r="AK44" s="230">
        <f>SUM(V44:AJ44)</f>
        <v>0</v>
      </c>
      <c r="AL44" s="230"/>
      <c r="AM44" s="231"/>
      <c r="AN44" s="72"/>
      <c r="AO44" s="230">
        <f>R44+AK44</f>
        <v>0</v>
      </c>
      <c r="AP44" s="230"/>
      <c r="AQ44" s="233"/>
      <c r="AR44" s="73"/>
    </row>
    <row r="45" spans="1:44" ht="12.75">
      <c r="A45" s="5"/>
      <c r="B45" s="9" t="s">
        <v>21</v>
      </c>
      <c r="C45" s="227">
        <f>C42+D42</f>
        <v>0</v>
      </c>
      <c r="D45" s="228"/>
      <c r="E45" s="229"/>
      <c r="F45" s="227">
        <f>F42+G42</f>
        <v>0</v>
      </c>
      <c r="G45" s="228"/>
      <c r="H45" s="229"/>
      <c r="I45" s="227">
        <f>I42+J42</f>
        <v>0</v>
      </c>
      <c r="J45" s="228"/>
      <c r="K45" s="229"/>
      <c r="L45" s="227">
        <f>L42+M42</f>
        <v>0</v>
      </c>
      <c r="M45" s="228"/>
      <c r="N45" s="229"/>
      <c r="O45" s="228">
        <f>O42+P42</f>
        <v>0</v>
      </c>
      <c r="P45" s="228"/>
      <c r="Q45" s="232"/>
      <c r="R45" s="228">
        <f>SUM(C45:Q45)</f>
        <v>0</v>
      </c>
      <c r="S45" s="228"/>
      <c r="T45" s="232"/>
      <c r="U45" s="71"/>
      <c r="V45" s="228">
        <f>V42+W42</f>
        <v>0</v>
      </c>
      <c r="W45" s="228"/>
      <c r="X45" s="229"/>
      <c r="Y45" s="228">
        <f>Y42+Z42</f>
        <v>0</v>
      </c>
      <c r="Z45" s="228"/>
      <c r="AA45" s="229"/>
      <c r="AB45" s="228">
        <f>AB42+AC42</f>
        <v>0</v>
      </c>
      <c r="AC45" s="228"/>
      <c r="AD45" s="229"/>
      <c r="AE45" s="227">
        <f>AE42+AF42</f>
        <v>0</v>
      </c>
      <c r="AF45" s="228"/>
      <c r="AG45" s="229"/>
      <c r="AH45" s="228">
        <f>AH42+AI42</f>
        <v>0</v>
      </c>
      <c r="AI45" s="228"/>
      <c r="AJ45" s="232"/>
      <c r="AK45" s="228">
        <f>SUM(V45:AJ45)</f>
        <v>0</v>
      </c>
      <c r="AL45" s="228"/>
      <c r="AM45" s="232"/>
      <c r="AN45" s="71"/>
      <c r="AO45" s="228">
        <f>R45+AK45</f>
        <v>0</v>
      </c>
      <c r="AP45" s="228"/>
      <c r="AQ45" s="229"/>
      <c r="AR45" s="73"/>
    </row>
    <row r="46" spans="1:44" ht="12.75">
      <c r="A46" s="5"/>
      <c r="B46" s="9" t="s">
        <v>20</v>
      </c>
      <c r="C46" s="235">
        <f>IF(C44=0,"",(C44-C45)/C44*100)</f>
      </c>
      <c r="D46" s="205"/>
      <c r="E46" s="206"/>
      <c r="F46" s="235">
        <f>IF(F44=0,"",(F44-F45)/F44*100)</f>
      </c>
      <c r="G46" s="205"/>
      <c r="H46" s="206"/>
      <c r="I46" s="235">
        <f>IF(I44=0,"",(I44-I45)/I44*100)</f>
      </c>
      <c r="J46" s="205"/>
      <c r="K46" s="206"/>
      <c r="L46" s="235">
        <f>IF(L44=0,"",(L44-L45)/L44*100)</f>
      </c>
      <c r="M46" s="205"/>
      <c r="N46" s="206"/>
      <c r="O46" s="207">
        <f>IF(O44=0,"",(O44-O45)/O44*100)</f>
      </c>
      <c r="P46" s="205"/>
      <c r="Q46" s="202"/>
      <c r="R46" s="207">
        <f>IF(R44=0,"",(R44-R45)/R44*100)</f>
      </c>
      <c r="S46" s="205"/>
      <c r="T46" s="202"/>
      <c r="U46" s="73"/>
      <c r="V46" s="207">
        <f>IF(V44=0,"",(V44-V45)/V44*100)</f>
      </c>
      <c r="W46" s="205"/>
      <c r="X46" s="206"/>
      <c r="Y46" s="207">
        <f>IF(Y44=0,"",(Y44-Y45)/Y44*100)</f>
      </c>
      <c r="Z46" s="205"/>
      <c r="AA46" s="206"/>
      <c r="AB46" s="207">
        <f>IF(AB44=0,"",(AB44-AB45)/AB44*100)</f>
      </c>
      <c r="AC46" s="205"/>
      <c r="AD46" s="206"/>
      <c r="AE46" s="235">
        <f>IF(AE44=0,"",(AE44-AE45)/AE44*100)</f>
      </c>
      <c r="AF46" s="205"/>
      <c r="AG46" s="206"/>
      <c r="AH46" s="207">
        <f>IF(AH44=0,"",(AH44-AH45)/AH44*100)</f>
      </c>
      <c r="AI46" s="205"/>
      <c r="AJ46" s="202"/>
      <c r="AK46" s="207">
        <f>IF(AK44=0,"",(AK44-AK45)/AK44*100)</f>
      </c>
      <c r="AL46" s="205"/>
      <c r="AM46" s="202"/>
      <c r="AN46" s="73"/>
      <c r="AO46" s="207">
        <f>IF(AO44=0,"",(AO44-AO45)/AO44*100)</f>
      </c>
      <c r="AP46" s="205"/>
      <c r="AQ46" s="206"/>
      <c r="AR46" s="73"/>
    </row>
    <row r="47" spans="3:5" ht="12.75">
      <c r="C47" s="2"/>
      <c r="D47" s="2"/>
      <c r="E47" s="2"/>
    </row>
  </sheetData>
  <mergeCells count="72">
    <mergeCell ref="AK45:AM45"/>
    <mergeCell ref="AK46:AM46"/>
    <mergeCell ref="AO44:AQ44"/>
    <mergeCell ref="AO45:AQ45"/>
    <mergeCell ref="AO46:AQ46"/>
    <mergeCell ref="AK44:AM44"/>
    <mergeCell ref="AB44:AD44"/>
    <mergeCell ref="AB45:AD45"/>
    <mergeCell ref="AB46:AD46"/>
    <mergeCell ref="AH44:AJ44"/>
    <mergeCell ref="AH45:AJ45"/>
    <mergeCell ref="AH46:AJ46"/>
    <mergeCell ref="AE43:AG43"/>
    <mergeCell ref="AE44:AG44"/>
    <mergeCell ref="AE45:AG45"/>
    <mergeCell ref="AE46:AG46"/>
    <mergeCell ref="V44:X44"/>
    <mergeCell ref="V45:X45"/>
    <mergeCell ref="V46:X46"/>
    <mergeCell ref="Y43:AA43"/>
    <mergeCell ref="Y44:AA44"/>
    <mergeCell ref="Y45:AA45"/>
    <mergeCell ref="Y46:AA46"/>
    <mergeCell ref="O44:Q44"/>
    <mergeCell ref="O45:Q45"/>
    <mergeCell ref="O46:Q46"/>
    <mergeCell ref="R43:T43"/>
    <mergeCell ref="R44:T44"/>
    <mergeCell ref="R45:T45"/>
    <mergeCell ref="R46:T46"/>
    <mergeCell ref="I45:K45"/>
    <mergeCell ref="I46:K46"/>
    <mergeCell ref="L44:N44"/>
    <mergeCell ref="L45:N45"/>
    <mergeCell ref="L46:N46"/>
    <mergeCell ref="C45:E45"/>
    <mergeCell ref="C46:E46"/>
    <mergeCell ref="F45:H45"/>
    <mergeCell ref="F46:H46"/>
    <mergeCell ref="C44:E44"/>
    <mergeCell ref="F44:H44"/>
    <mergeCell ref="I43:K43"/>
    <mergeCell ref="L43:N43"/>
    <mergeCell ref="I44:K44"/>
    <mergeCell ref="AO2:AQ2"/>
    <mergeCell ref="C43:E43"/>
    <mergeCell ref="F43:H43"/>
    <mergeCell ref="O43:Q43"/>
    <mergeCell ref="V43:X43"/>
    <mergeCell ref="AB43:AD43"/>
    <mergeCell ref="AH43:AJ43"/>
    <mergeCell ref="AO43:AQ43"/>
    <mergeCell ref="AK43:AM43"/>
    <mergeCell ref="AB2:AD2"/>
    <mergeCell ref="R2:T2"/>
    <mergeCell ref="V2:X2"/>
    <mergeCell ref="Y2:AA2"/>
    <mergeCell ref="U2:U3"/>
    <mergeCell ref="B2:B3"/>
    <mergeCell ref="A2:A3"/>
    <mergeCell ref="I2:K2"/>
    <mergeCell ref="L2:N2"/>
    <mergeCell ref="AN2:AN3"/>
    <mergeCell ref="AR2:AR3"/>
    <mergeCell ref="C1:D1"/>
    <mergeCell ref="J1:M1"/>
    <mergeCell ref="C2:E2"/>
    <mergeCell ref="F2:H2"/>
    <mergeCell ref="AE2:AG2"/>
    <mergeCell ref="AH2:AJ2"/>
    <mergeCell ref="AK2:AM2"/>
    <mergeCell ref="O2:Q2"/>
  </mergeCells>
  <conditionalFormatting sqref="C4:AR46">
    <cfRule type="cellIs" priority="1" dxfId="0" operator="equal" stopIfTrue="1">
      <formula>0</formula>
    </cfRule>
  </conditionalFormatting>
  <printOptions/>
  <pageMargins left="0.3937007874015748" right="0.5905511811023623" top="0.1968503937007874" bottom="0.1968503937007874" header="0.5118110236220472" footer="0.5118110236220472"/>
  <pageSetup horizontalDpi="300" verticalDpi="300" orientation="landscape" paperSize="9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5" sqref="E5"/>
    </sheetView>
  </sheetViews>
  <sheetFormatPr defaultColWidth="9.00390625" defaultRowHeight="12.75"/>
  <cols>
    <col min="1" max="1" width="11.375" style="14" customWidth="1"/>
    <col min="2" max="5" width="9.125" style="14" customWidth="1"/>
    <col min="6" max="6" width="9.375" style="14" customWidth="1"/>
    <col min="7" max="16384" width="9.125" style="14" customWidth="1"/>
  </cols>
  <sheetData>
    <row r="1" spans="1:7" ht="16.5" thickBot="1">
      <c r="A1" s="66" t="s">
        <v>77</v>
      </c>
      <c r="B1" s="66"/>
      <c r="C1" s="66"/>
      <c r="D1" s="64" t="str">
        <f>Dane!E1</f>
        <v>IB</v>
      </c>
      <c r="E1" s="64" t="s">
        <v>78</v>
      </c>
      <c r="F1" s="66" t="str">
        <f>Dane!E2</f>
        <v>2004/2005</v>
      </c>
      <c r="G1" s="66"/>
    </row>
    <row r="2" spans="1:7" s="1" customFormat="1" ht="12.75">
      <c r="A2" s="198" t="s">
        <v>50</v>
      </c>
      <c r="B2" s="200" t="s">
        <v>44</v>
      </c>
      <c r="C2" s="236" t="s">
        <v>53</v>
      </c>
      <c r="D2" s="236"/>
      <c r="E2" s="236"/>
      <c r="F2" s="200" t="s">
        <v>48</v>
      </c>
      <c r="G2" s="196" t="s">
        <v>49</v>
      </c>
    </row>
    <row r="3" spans="1:7" s="1" customFormat="1" ht="25.5">
      <c r="A3" s="199"/>
      <c r="B3" s="201"/>
      <c r="C3" s="16" t="s">
        <v>45</v>
      </c>
      <c r="D3" s="16" t="s">
        <v>52</v>
      </c>
      <c r="E3" s="16" t="s">
        <v>46</v>
      </c>
      <c r="F3" s="201"/>
      <c r="G3" s="197"/>
    </row>
    <row r="4" spans="1:7" s="2" customFormat="1" ht="12.75">
      <c r="A4" s="11">
        <v>1</v>
      </c>
      <c r="B4" s="16">
        <v>2</v>
      </c>
      <c r="C4" s="16">
        <v>3</v>
      </c>
      <c r="D4" s="16">
        <v>4</v>
      </c>
      <c r="E4" s="16">
        <v>5</v>
      </c>
      <c r="F4" s="4">
        <v>6</v>
      </c>
      <c r="G4" s="10">
        <v>7</v>
      </c>
    </row>
    <row r="5" spans="1:7" ht="15.75">
      <c r="A5" s="18" t="s">
        <v>34</v>
      </c>
      <c r="B5" s="25">
        <f>Dane!I4</f>
        <v>24</v>
      </c>
      <c r="C5" s="17">
        <f>E5-D5</f>
        <v>0</v>
      </c>
      <c r="D5" s="17">
        <f>mieś!C45</f>
        <v>0</v>
      </c>
      <c r="E5" s="17">
        <f>B5*tygod!R3-'tyg język'!R1</f>
        <v>0</v>
      </c>
      <c r="F5" s="29">
        <f>IF(ISERROR(C5/E5%),"",C5/E5%)</f>
      </c>
      <c r="G5" s="35">
        <f>tygod!R2</f>
        <v>0</v>
      </c>
    </row>
    <row r="6" spans="1:7" ht="15.75">
      <c r="A6" s="18" t="s">
        <v>35</v>
      </c>
      <c r="B6" s="25">
        <f>Dane!I5</f>
        <v>24</v>
      </c>
      <c r="C6" s="17">
        <f aca="true" t="shared" si="0" ref="C6:C15">E6-D6</f>
        <v>0</v>
      </c>
      <c r="D6" s="17">
        <f>mieś!F45</f>
        <v>0</v>
      </c>
      <c r="E6" s="17">
        <f>B6*tygod!R48-'tyg język'!R44</f>
        <v>0</v>
      </c>
      <c r="F6" s="29">
        <f aca="true" t="shared" si="1" ref="F6:F17">IF(ISERROR(C6/E6%),"",C6/E6%)</f>
      </c>
      <c r="G6" s="35">
        <f>tygod!R47</f>
        <v>0</v>
      </c>
    </row>
    <row r="7" spans="1:7" ht="15.75">
      <c r="A7" s="18" t="s">
        <v>36</v>
      </c>
      <c r="B7" s="25">
        <f>Dane!I6</f>
        <v>24</v>
      </c>
      <c r="C7" s="17">
        <f t="shared" si="0"/>
        <v>0</v>
      </c>
      <c r="D7" s="17">
        <f>mieś!I45</f>
        <v>0</v>
      </c>
      <c r="E7" s="17">
        <f>B7*tygod!R93-'tyg język'!R87</f>
        <v>0</v>
      </c>
      <c r="F7" s="29">
        <f t="shared" si="1"/>
      </c>
      <c r="G7" s="35">
        <f>tygod!R92</f>
        <v>0</v>
      </c>
    </row>
    <row r="8" spans="1:7" ht="15.75">
      <c r="A8" s="18" t="s">
        <v>37</v>
      </c>
      <c r="B8" s="25">
        <f>Dane!I7</f>
        <v>24</v>
      </c>
      <c r="C8" s="17">
        <f t="shared" si="0"/>
        <v>0</v>
      </c>
      <c r="D8" s="17">
        <f>mieś!L45</f>
        <v>0</v>
      </c>
      <c r="E8" s="17">
        <f>B8*tygod!R138-'tyg język'!R130</f>
        <v>0</v>
      </c>
      <c r="F8" s="29">
        <f t="shared" si="1"/>
      </c>
      <c r="G8" s="35">
        <f>tygod!R137</f>
        <v>0</v>
      </c>
    </row>
    <row r="9" spans="1:7" ht="16.5" thickBot="1">
      <c r="A9" s="19" t="s">
        <v>38</v>
      </c>
      <c r="B9" s="26">
        <f>Dane!I8</f>
        <v>24</v>
      </c>
      <c r="C9" s="20">
        <f t="shared" si="0"/>
        <v>0</v>
      </c>
      <c r="D9" s="20">
        <f>mieś!O45</f>
        <v>0</v>
      </c>
      <c r="E9" s="20">
        <f>B9*tygod!R183-'tyg język'!R173</f>
        <v>0</v>
      </c>
      <c r="F9" s="30">
        <f t="shared" si="1"/>
      </c>
      <c r="G9" s="36">
        <f>tygod!R182</f>
        <v>0</v>
      </c>
    </row>
    <row r="10" spans="1:7" ht="16.5" thickBot="1">
      <c r="A10" s="203" t="s">
        <v>47</v>
      </c>
      <c r="B10" s="204"/>
      <c r="C10" s="21">
        <f>SUM(C5:C9)</f>
        <v>0</v>
      </c>
      <c r="D10" s="21">
        <f>SUM(D5:D9)</f>
        <v>0</v>
      </c>
      <c r="E10" s="21">
        <f>SUM(E5:E9)</f>
        <v>0</v>
      </c>
      <c r="F10" s="30">
        <f t="shared" si="1"/>
      </c>
      <c r="G10" s="37">
        <f>SUM(G5:G9)</f>
        <v>0</v>
      </c>
    </row>
    <row r="11" spans="1:7" ht="15.75">
      <c r="A11" s="22" t="s">
        <v>39</v>
      </c>
      <c r="B11" s="27">
        <f>Dane!I9</f>
        <v>24</v>
      </c>
      <c r="C11" s="17">
        <f t="shared" si="0"/>
        <v>0</v>
      </c>
      <c r="D11" s="23">
        <f>mieś!V45</f>
        <v>0</v>
      </c>
      <c r="E11" s="23">
        <f>B11*tygod!R228-'tyg język'!R216</f>
        <v>0</v>
      </c>
      <c r="F11" s="33">
        <f t="shared" si="1"/>
      </c>
      <c r="G11" s="38">
        <f>tygod!R227</f>
        <v>0</v>
      </c>
    </row>
    <row r="12" spans="1:7" ht="15.75">
      <c r="A12" s="18" t="s">
        <v>40</v>
      </c>
      <c r="B12" s="27">
        <f>Dane!I10</f>
        <v>24</v>
      </c>
      <c r="C12" s="17">
        <f t="shared" si="0"/>
        <v>0</v>
      </c>
      <c r="D12" s="17">
        <f>mieś!Y45</f>
        <v>0</v>
      </c>
      <c r="E12" s="17">
        <f>B12*tygod!R273-'tyg język'!R259</f>
        <v>0</v>
      </c>
      <c r="F12" s="32">
        <f t="shared" si="1"/>
      </c>
      <c r="G12" s="35">
        <f>tygod!R272</f>
        <v>0</v>
      </c>
    </row>
    <row r="13" spans="1:7" ht="15.75">
      <c r="A13" s="18" t="s">
        <v>41</v>
      </c>
      <c r="B13" s="27">
        <f>Dane!I11</f>
        <v>24</v>
      </c>
      <c r="C13" s="17">
        <f t="shared" si="0"/>
        <v>0</v>
      </c>
      <c r="D13" s="17">
        <f>mieś!AB45</f>
        <v>0</v>
      </c>
      <c r="E13" s="17">
        <f>B13*tygod!R318-'tyg język'!R302</f>
        <v>0</v>
      </c>
      <c r="F13" s="32">
        <f t="shared" si="1"/>
      </c>
      <c r="G13" s="35">
        <f>tygod!R317</f>
        <v>0</v>
      </c>
    </row>
    <row r="14" spans="1:7" ht="15.75">
      <c r="A14" s="18" t="s">
        <v>42</v>
      </c>
      <c r="B14" s="27">
        <f>Dane!I12</f>
        <v>24</v>
      </c>
      <c r="C14" s="17">
        <f t="shared" si="0"/>
        <v>0</v>
      </c>
      <c r="D14" s="17">
        <f>mieś!AE45</f>
        <v>0</v>
      </c>
      <c r="E14" s="17">
        <f>B14*tygod!R363-'tyg język'!R345</f>
        <v>0</v>
      </c>
      <c r="F14" s="32">
        <f t="shared" si="1"/>
      </c>
      <c r="G14" s="35">
        <f>tygod!R362</f>
        <v>0</v>
      </c>
    </row>
    <row r="15" spans="1:7" ht="16.5" thickBot="1">
      <c r="A15" s="19" t="s">
        <v>43</v>
      </c>
      <c r="B15" s="26">
        <f>Dane!I13</f>
        <v>24</v>
      </c>
      <c r="C15" s="20">
        <f t="shared" si="0"/>
        <v>0</v>
      </c>
      <c r="D15" s="20">
        <f>mieś!AH45</f>
        <v>0</v>
      </c>
      <c r="E15" s="20">
        <f>B15*tygod!R408-'tyg język'!R388</f>
        <v>0</v>
      </c>
      <c r="F15" s="31">
        <f t="shared" si="1"/>
      </c>
      <c r="G15" s="36">
        <f>tygod!R407</f>
        <v>0</v>
      </c>
    </row>
    <row r="16" spans="1:7" ht="16.5" thickBot="1">
      <c r="A16" s="192" t="s">
        <v>54</v>
      </c>
      <c r="B16" s="193"/>
      <c r="C16" s="24">
        <f>SUM(C11:C15)</f>
        <v>0</v>
      </c>
      <c r="D16" s="24">
        <f>SUM(D11:D15)</f>
        <v>0</v>
      </c>
      <c r="E16" s="24">
        <f>SUM(E11:E15)</f>
        <v>0</v>
      </c>
      <c r="F16" s="34">
        <f t="shared" si="1"/>
      </c>
      <c r="G16" s="39">
        <f>SUM(G11:G15)</f>
        <v>0</v>
      </c>
    </row>
    <row r="17" spans="1:7" ht="17.25" thickBot="1" thickTop="1">
      <c r="A17" s="194" t="s">
        <v>51</v>
      </c>
      <c r="B17" s="195"/>
      <c r="C17" s="21">
        <f>C16+C10</f>
        <v>0</v>
      </c>
      <c r="D17" s="21">
        <f>D16+D10</f>
        <v>0</v>
      </c>
      <c r="E17" s="21">
        <f>E16+E10</f>
        <v>0</v>
      </c>
      <c r="F17" s="31">
        <f t="shared" si="1"/>
      </c>
      <c r="G17" s="37">
        <f>G10+G16</f>
        <v>0</v>
      </c>
    </row>
  </sheetData>
  <mergeCells count="8">
    <mergeCell ref="A10:B10"/>
    <mergeCell ref="A16:B16"/>
    <mergeCell ref="A17:B17"/>
    <mergeCell ref="G2:G3"/>
    <mergeCell ref="A2:A3"/>
    <mergeCell ref="B2:B3"/>
    <mergeCell ref="C2:E2"/>
    <mergeCell ref="F2:F3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2"/>
  <sheetViews>
    <sheetView showGridLines="0" workbookViewId="0" topLeftCell="A14">
      <selection activeCell="P4" sqref="P4"/>
    </sheetView>
  </sheetViews>
  <sheetFormatPr defaultColWidth="9.00390625" defaultRowHeight="12.75"/>
  <cols>
    <col min="1" max="1" width="3.75390625" style="41" customWidth="1"/>
    <col min="2" max="2" width="19.125" style="41" customWidth="1"/>
    <col min="3" max="20" width="2.875" style="41" customWidth="1"/>
    <col min="21" max="21" width="3.125" style="41" customWidth="1"/>
    <col min="22" max="27" width="4.25390625" style="41" customWidth="1"/>
    <col min="28" max="28" width="5.00390625" style="41" bestFit="1" customWidth="1"/>
    <col min="29" max="29" width="3.25390625" style="41" bestFit="1" customWidth="1"/>
    <col min="30" max="32" width="5.25390625" style="41" customWidth="1"/>
    <col min="33" max="33" width="2.00390625" style="41" bestFit="1" customWidth="1"/>
    <col min="34" max="34" width="2.25390625" style="86" customWidth="1"/>
    <col min="35" max="36" width="2.75390625" style="86" customWidth="1"/>
    <col min="37" max="37" width="2.625" style="41" customWidth="1"/>
    <col min="38" max="38" width="2.125" style="41" customWidth="1"/>
    <col min="39" max="39" width="2.75390625" style="41" customWidth="1"/>
    <col min="40" max="16384" width="9.125" style="41" customWidth="1"/>
  </cols>
  <sheetData>
    <row r="1" spans="1:32" ht="18">
      <c r="A1" s="239" t="s">
        <v>67</v>
      </c>
      <c r="B1" s="239"/>
      <c r="C1" s="239"/>
      <c r="D1" s="239"/>
      <c r="E1" s="239"/>
      <c r="F1" s="239"/>
      <c r="G1" s="239"/>
      <c r="H1" s="239"/>
      <c r="I1" s="239"/>
      <c r="J1" s="239"/>
      <c r="K1" s="240" t="str">
        <f>Dane!E1</f>
        <v>IB</v>
      </c>
      <c r="L1" s="240"/>
      <c r="M1" s="240"/>
      <c r="N1" s="240"/>
      <c r="O1" s="70"/>
      <c r="P1" s="70"/>
      <c r="Q1" s="70"/>
      <c r="R1" s="70"/>
      <c r="S1" s="240" t="s">
        <v>47</v>
      </c>
      <c r="T1" s="240"/>
      <c r="U1" s="240"/>
      <c r="V1" s="240"/>
      <c r="W1" s="240"/>
      <c r="X1" s="240"/>
      <c r="Y1" s="67"/>
      <c r="Z1" s="67"/>
      <c r="AA1" s="67"/>
      <c r="AB1" s="67"/>
      <c r="AC1" s="67"/>
      <c r="AD1" s="67"/>
      <c r="AE1" s="67"/>
      <c r="AF1" s="67"/>
    </row>
    <row r="2" spans="1:32" ht="39.75" customHeight="1">
      <c r="A2" s="248" t="s">
        <v>65</v>
      </c>
      <c r="B2" s="250"/>
      <c r="C2" s="273" t="s">
        <v>116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5"/>
      <c r="U2" s="259" t="s">
        <v>72</v>
      </c>
      <c r="V2" s="273" t="s">
        <v>117</v>
      </c>
      <c r="W2" s="274"/>
      <c r="X2" s="274"/>
      <c r="Y2" s="274"/>
      <c r="Z2" s="274"/>
      <c r="AA2" s="275"/>
      <c r="AB2" s="281" t="s">
        <v>61</v>
      </c>
      <c r="AC2" s="283" t="s">
        <v>79</v>
      </c>
      <c r="AD2" s="276" t="s">
        <v>120</v>
      </c>
      <c r="AE2" s="277"/>
      <c r="AF2" s="278" t="s">
        <v>121</v>
      </c>
    </row>
    <row r="3" spans="1:32" ht="85.5" customHeight="1">
      <c r="A3" s="249"/>
      <c r="B3" s="251"/>
      <c r="C3" s="168" t="str">
        <f>Dane!$F4</f>
        <v>Religia</v>
      </c>
      <c r="D3" s="172" t="str">
        <f>Dane!$F5</f>
        <v>Język polski</v>
      </c>
      <c r="E3" s="172" t="str">
        <f>Dane!$F6</f>
        <v>Język niemiecki</v>
      </c>
      <c r="F3" s="172" t="str">
        <f>Dane!$F7</f>
        <v>Język angielski</v>
      </c>
      <c r="G3" s="172" t="str">
        <f>Dane!$F8</f>
        <v>Język francuski</v>
      </c>
      <c r="H3" s="172" t="str">
        <f>Dane!$F9</f>
        <v>Język rosyjski</v>
      </c>
      <c r="I3" s="172" t="str">
        <f>Dane!$F10</f>
        <v>Matematyka</v>
      </c>
      <c r="J3" s="172" t="str">
        <f>Dane!$F11</f>
        <v>Fizyka</v>
      </c>
      <c r="K3" s="172" t="str">
        <f>Dane!$F12</f>
        <v>Chemia</v>
      </c>
      <c r="L3" s="172" t="str">
        <f>Dane!$F13</f>
        <v>Geografia</v>
      </c>
      <c r="M3" s="172" t="str">
        <f>IF(Dane!$F14="","",Dane!$F14)</f>
        <v>Historia</v>
      </c>
      <c r="N3" s="172" t="str">
        <f>IF(Dane!$F15="","",Dane!$F15)</f>
        <v>W-F</v>
      </c>
      <c r="O3" s="172" t="str">
        <f>IF(Dane!$F16="","",Dane!$F16)</f>
        <v>Podstawy. przeds.</v>
      </c>
      <c r="P3" s="172" t="str">
        <f>IF(Dane!$F17="","",Dane!$F17)</f>
        <v>Funkcj. przed. w. w.</v>
      </c>
      <c r="Q3" s="172" t="str">
        <f>IF(Dane!$F18="","",Dane!$F18)</f>
        <v>Praca biurowa</v>
      </c>
      <c r="R3" s="172">
        <f>IF(Dane!$F19="","",Dane!$F19)</f>
      </c>
      <c r="S3" s="172">
        <f>IF(Dane!$F20="","",Dane!$F20)</f>
      </c>
      <c r="T3" s="172">
        <f>IF(Dane!$F21="","",Dane!$F21)</f>
      </c>
      <c r="U3" s="260"/>
      <c r="V3" s="171" t="s">
        <v>122</v>
      </c>
      <c r="W3" s="172" t="s">
        <v>123</v>
      </c>
      <c r="X3" s="172" t="s">
        <v>124</v>
      </c>
      <c r="Y3" s="172" t="s">
        <v>125</v>
      </c>
      <c r="Z3" s="172" t="s">
        <v>126</v>
      </c>
      <c r="AA3" s="173" t="s">
        <v>127</v>
      </c>
      <c r="AB3" s="282"/>
      <c r="AC3" s="284"/>
      <c r="AD3" s="169" t="s">
        <v>118</v>
      </c>
      <c r="AE3" s="170" t="s">
        <v>119</v>
      </c>
      <c r="AF3" s="279"/>
    </row>
    <row r="4" spans="1:36" ht="15">
      <c r="A4" s="102">
        <v>1</v>
      </c>
      <c r="B4" s="103" t="str">
        <f>IF(Dane!B4="","",Dane!B4)</f>
        <v>Nazwisko Imię</v>
      </c>
      <c r="C4" s="137"/>
      <c r="D4" s="138"/>
      <c r="E4" s="138"/>
      <c r="F4" s="138"/>
      <c r="G4" s="138"/>
      <c r="H4" s="138">
        <v>3</v>
      </c>
      <c r="I4" s="138"/>
      <c r="J4" s="138"/>
      <c r="K4" s="138">
        <v>5</v>
      </c>
      <c r="L4" s="138"/>
      <c r="M4" s="138"/>
      <c r="N4" s="138"/>
      <c r="O4" s="138">
        <v>2</v>
      </c>
      <c r="P4" s="138"/>
      <c r="Q4" s="138"/>
      <c r="R4" s="138"/>
      <c r="S4" s="138"/>
      <c r="T4" s="139"/>
      <c r="U4" s="111"/>
      <c r="V4" s="137">
        <f>COUNTIF($D4:$T4,6)</f>
        <v>0</v>
      </c>
      <c r="W4" s="138">
        <f>COUNTIF($D4:$T4,5)</f>
        <v>1</v>
      </c>
      <c r="X4" s="138">
        <f>COUNTIF($D4:$T4,4)</f>
        <v>0</v>
      </c>
      <c r="Y4" s="138">
        <f>COUNTIF($D4:$T4,3)</f>
        <v>1</v>
      </c>
      <c r="Z4" s="138">
        <f>COUNTIF($D4:$T4,2)</f>
        <v>1</v>
      </c>
      <c r="AA4" s="139">
        <f>COUNTIF($D4:$T4,1)</f>
        <v>0</v>
      </c>
      <c r="AB4" s="112">
        <f>IF(ISERROR(AVERAGE(D4:T4)),"",AVERAGE(D4:T4))</f>
        <v>3.3333333333333335</v>
      </c>
      <c r="AC4" s="158">
        <f>(IF(AB4="","",RANK(AB4,$AB$4:$AB$41)))</f>
        <v>3</v>
      </c>
      <c r="AD4" s="146">
        <f>mieś!R4</f>
        <v>0</v>
      </c>
      <c r="AE4" s="147">
        <f>mieś!S4</f>
        <v>0</v>
      </c>
      <c r="AF4" s="148">
        <f>mieś!T4</f>
        <v>0</v>
      </c>
      <c r="AG4" s="86">
        <f>IF(AA4&gt;0,1,0)</f>
        <v>0</v>
      </c>
      <c r="AH4" s="86">
        <f>IF(AA4=1,1,0)</f>
        <v>0</v>
      </c>
      <c r="AI4" s="86">
        <f>IF(AA4=2,1,0)</f>
        <v>0</v>
      </c>
      <c r="AJ4" s="86">
        <f>IF(AA4&gt;2,1,0)</f>
        <v>0</v>
      </c>
    </row>
    <row r="5" spans="1:36" ht="15">
      <c r="A5" s="104">
        <v>2</v>
      </c>
      <c r="B5" s="105" t="str">
        <f>IF(Dane!B5="","",Dane!B5)</f>
        <v>Nazwisko Imię</v>
      </c>
      <c r="C5" s="140"/>
      <c r="D5" s="141"/>
      <c r="E5" s="141"/>
      <c r="F5" s="141">
        <v>5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  <c r="U5" s="114" t="s">
        <v>113</v>
      </c>
      <c r="V5" s="140">
        <f aca="true" t="shared" si="0" ref="V5:V41">COUNTIF($D5:$T5,6)</f>
        <v>0</v>
      </c>
      <c r="W5" s="141">
        <f aca="true" t="shared" si="1" ref="W5:W41">COUNTIF($D5:$T5,5)</f>
        <v>1</v>
      </c>
      <c r="X5" s="141">
        <f aca="true" t="shared" si="2" ref="X5:X41">COUNTIF($D5:$T5,4)</f>
        <v>0</v>
      </c>
      <c r="Y5" s="141">
        <f aca="true" t="shared" si="3" ref="Y5:Y41">COUNTIF($D5:$T5,3)</f>
        <v>0</v>
      </c>
      <c r="Z5" s="141">
        <f aca="true" t="shared" si="4" ref="Z5:Z41">COUNTIF($D5:$T5,2)</f>
        <v>0</v>
      </c>
      <c r="AA5" s="142">
        <f aca="true" t="shared" si="5" ref="AA5:AA41">COUNTIF($D5:$T5,1)</f>
        <v>0</v>
      </c>
      <c r="AB5" s="115">
        <f>IF(ISERROR(AVERAGE(D5:T5)),"",AVERAGE(D5:T5))</f>
        <v>5</v>
      </c>
      <c r="AC5" s="159">
        <f aca="true" t="shared" si="6" ref="AC5:AC41">(IF(AB5="","",RANK(AB5,$AB$4:$AB$41)))</f>
        <v>1</v>
      </c>
      <c r="AD5" s="149">
        <f>mieś!R5</f>
        <v>0</v>
      </c>
      <c r="AE5" s="150">
        <f>mieś!S5</f>
        <v>0</v>
      </c>
      <c r="AF5" s="151">
        <f>mieś!T5</f>
        <v>0</v>
      </c>
      <c r="AG5" s="86">
        <f aca="true" t="shared" si="7" ref="AG5:AG41">IF(AA5&gt;0,1,0)</f>
        <v>0</v>
      </c>
      <c r="AH5" s="86">
        <f aca="true" t="shared" si="8" ref="AH5:AH41">IF(AA5=1,1,0)</f>
        <v>0</v>
      </c>
      <c r="AI5" s="86">
        <f aca="true" t="shared" si="9" ref="AI5:AI41">IF(AA5=2,1,0)</f>
        <v>0</v>
      </c>
      <c r="AJ5" s="86">
        <f aca="true" t="shared" si="10" ref="AJ5:AJ41">IF(AA5&gt;2,1,0)</f>
        <v>0</v>
      </c>
    </row>
    <row r="6" spans="1:36" ht="15">
      <c r="A6" s="104">
        <v>3</v>
      </c>
      <c r="B6" s="105" t="str">
        <f>IF(Dane!B6="","",Dane!B6)</f>
        <v>Nazwisko Imię</v>
      </c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114"/>
      <c r="V6" s="140">
        <f t="shared" si="0"/>
        <v>0</v>
      </c>
      <c r="W6" s="141">
        <f t="shared" si="1"/>
        <v>0</v>
      </c>
      <c r="X6" s="141">
        <f t="shared" si="2"/>
        <v>0</v>
      </c>
      <c r="Y6" s="141">
        <f t="shared" si="3"/>
        <v>0</v>
      </c>
      <c r="Z6" s="141">
        <f t="shared" si="4"/>
        <v>0</v>
      </c>
      <c r="AA6" s="142">
        <f t="shared" si="5"/>
        <v>0</v>
      </c>
      <c r="AB6" s="115">
        <f aca="true" t="shared" si="11" ref="AB6:AB41">IF(ISERROR(AVERAGE(D6:T6)),"",AVERAGE(D6:T6))</f>
      </c>
      <c r="AC6" s="159">
        <f t="shared" si="6"/>
      </c>
      <c r="AD6" s="149">
        <f>mieś!R6</f>
        <v>0</v>
      </c>
      <c r="AE6" s="150">
        <f>mieś!S6</f>
        <v>0</v>
      </c>
      <c r="AF6" s="151">
        <f>mieś!T6</f>
        <v>0</v>
      </c>
      <c r="AG6" s="86">
        <f t="shared" si="7"/>
        <v>0</v>
      </c>
      <c r="AH6" s="86">
        <f t="shared" si="8"/>
        <v>0</v>
      </c>
      <c r="AI6" s="86">
        <f t="shared" si="9"/>
        <v>0</v>
      </c>
      <c r="AJ6" s="86">
        <f t="shared" si="10"/>
        <v>0</v>
      </c>
    </row>
    <row r="7" spans="1:36" ht="15">
      <c r="A7" s="104">
        <v>4</v>
      </c>
      <c r="B7" s="105" t="str">
        <f>IF(Dane!B7="","",Dane!B7)</f>
        <v>Nazwisko Imię</v>
      </c>
      <c r="C7" s="140"/>
      <c r="D7" s="141"/>
      <c r="E7" s="141"/>
      <c r="F7" s="141"/>
      <c r="G7" s="141"/>
      <c r="H7" s="141">
        <v>4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114" t="s">
        <v>154</v>
      </c>
      <c r="V7" s="140">
        <f t="shared" si="0"/>
        <v>0</v>
      </c>
      <c r="W7" s="141">
        <f t="shared" si="1"/>
        <v>0</v>
      </c>
      <c r="X7" s="141">
        <f t="shared" si="2"/>
        <v>1</v>
      </c>
      <c r="Y7" s="141">
        <f t="shared" si="3"/>
        <v>0</v>
      </c>
      <c r="Z7" s="141">
        <f t="shared" si="4"/>
        <v>0</v>
      </c>
      <c r="AA7" s="142">
        <f t="shared" si="5"/>
        <v>0</v>
      </c>
      <c r="AB7" s="115">
        <f t="shared" si="11"/>
        <v>4</v>
      </c>
      <c r="AC7" s="159">
        <f t="shared" si="6"/>
        <v>2</v>
      </c>
      <c r="AD7" s="149">
        <f>mieś!R7</f>
        <v>0</v>
      </c>
      <c r="AE7" s="150">
        <f>mieś!S7</f>
        <v>0</v>
      </c>
      <c r="AF7" s="151">
        <f>mieś!T7</f>
        <v>0</v>
      </c>
      <c r="AG7" s="86">
        <f t="shared" si="7"/>
        <v>0</v>
      </c>
      <c r="AH7" s="86">
        <f t="shared" si="8"/>
        <v>0</v>
      </c>
      <c r="AI7" s="86">
        <f t="shared" si="9"/>
        <v>0</v>
      </c>
      <c r="AJ7" s="86">
        <f t="shared" si="10"/>
        <v>0</v>
      </c>
    </row>
    <row r="8" spans="1:36" ht="15">
      <c r="A8" s="106">
        <v>5</v>
      </c>
      <c r="B8" s="107" t="str">
        <f>IF(Dane!B8="","",Dane!B8)</f>
        <v>Nazwisko Imię</v>
      </c>
      <c r="C8" s="143"/>
      <c r="D8" s="144"/>
      <c r="E8" s="144"/>
      <c r="F8" s="144"/>
      <c r="G8" s="144"/>
      <c r="H8" s="144"/>
      <c r="I8" s="144"/>
      <c r="J8" s="144">
        <v>3</v>
      </c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117" t="s">
        <v>115</v>
      </c>
      <c r="V8" s="143">
        <f t="shared" si="0"/>
        <v>0</v>
      </c>
      <c r="W8" s="144">
        <f t="shared" si="1"/>
        <v>0</v>
      </c>
      <c r="X8" s="144">
        <f t="shared" si="2"/>
        <v>0</v>
      </c>
      <c r="Y8" s="144">
        <f t="shared" si="3"/>
        <v>1</v>
      </c>
      <c r="Z8" s="144">
        <f t="shared" si="4"/>
        <v>0</v>
      </c>
      <c r="AA8" s="145">
        <f t="shared" si="5"/>
        <v>0</v>
      </c>
      <c r="AB8" s="118">
        <f t="shared" si="11"/>
        <v>3</v>
      </c>
      <c r="AC8" s="119">
        <f t="shared" si="6"/>
        <v>4</v>
      </c>
      <c r="AD8" s="152">
        <f>mieś!R8</f>
        <v>0</v>
      </c>
      <c r="AE8" s="153">
        <f>mieś!S8</f>
        <v>0</v>
      </c>
      <c r="AF8" s="154">
        <f>mieś!T8</f>
        <v>0</v>
      </c>
      <c r="AG8" s="86">
        <f t="shared" si="7"/>
        <v>0</v>
      </c>
      <c r="AH8" s="86">
        <f t="shared" si="8"/>
        <v>0</v>
      </c>
      <c r="AI8" s="86">
        <f t="shared" si="9"/>
        <v>0</v>
      </c>
      <c r="AJ8" s="86">
        <f t="shared" si="10"/>
        <v>0</v>
      </c>
    </row>
    <row r="9" spans="1:36" ht="15">
      <c r="A9" s="102">
        <v>6</v>
      </c>
      <c r="B9" s="103" t="str">
        <f>IF(Dane!B9="","",Dane!B9)</f>
        <v>Nazwisko Imię</v>
      </c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11"/>
      <c r="V9" s="137">
        <f t="shared" si="0"/>
        <v>0</v>
      </c>
      <c r="W9" s="138">
        <f t="shared" si="1"/>
        <v>0</v>
      </c>
      <c r="X9" s="138">
        <f t="shared" si="2"/>
        <v>0</v>
      </c>
      <c r="Y9" s="138">
        <f t="shared" si="3"/>
        <v>0</v>
      </c>
      <c r="Z9" s="138">
        <f t="shared" si="4"/>
        <v>0</v>
      </c>
      <c r="AA9" s="139">
        <f t="shared" si="5"/>
        <v>0</v>
      </c>
      <c r="AB9" s="112">
        <f t="shared" si="11"/>
      </c>
      <c r="AC9" s="158">
        <f t="shared" si="6"/>
      </c>
      <c r="AD9" s="146">
        <f>mieś!R9</f>
        <v>0</v>
      </c>
      <c r="AE9" s="147">
        <f>mieś!S9</f>
        <v>0</v>
      </c>
      <c r="AF9" s="148">
        <f>mieś!T9</f>
        <v>0</v>
      </c>
      <c r="AG9" s="86">
        <f t="shared" si="7"/>
        <v>0</v>
      </c>
      <c r="AH9" s="86">
        <f t="shared" si="8"/>
        <v>0</v>
      </c>
      <c r="AI9" s="86">
        <f t="shared" si="9"/>
        <v>0</v>
      </c>
      <c r="AJ9" s="86">
        <f t="shared" si="10"/>
        <v>0</v>
      </c>
    </row>
    <row r="10" spans="1:36" ht="15">
      <c r="A10" s="104">
        <v>7</v>
      </c>
      <c r="B10" s="105" t="str">
        <f>IF(Dane!B10="","",Dane!B10)</f>
        <v>Nazwisko Imię</v>
      </c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14" t="s">
        <v>115</v>
      </c>
      <c r="V10" s="140">
        <f t="shared" si="0"/>
        <v>0</v>
      </c>
      <c r="W10" s="141">
        <f t="shared" si="1"/>
        <v>0</v>
      </c>
      <c r="X10" s="141">
        <f t="shared" si="2"/>
        <v>0</v>
      </c>
      <c r="Y10" s="141">
        <f t="shared" si="3"/>
        <v>0</v>
      </c>
      <c r="Z10" s="141">
        <f t="shared" si="4"/>
        <v>0</v>
      </c>
      <c r="AA10" s="142">
        <f t="shared" si="5"/>
        <v>0</v>
      </c>
      <c r="AB10" s="115">
        <f t="shared" si="11"/>
      </c>
      <c r="AC10" s="159">
        <f t="shared" si="6"/>
      </c>
      <c r="AD10" s="149">
        <f>mieś!R10</f>
        <v>0</v>
      </c>
      <c r="AE10" s="150">
        <f>mieś!S10</f>
        <v>0</v>
      </c>
      <c r="AF10" s="151">
        <f>mieś!T10</f>
        <v>0</v>
      </c>
      <c r="AG10" s="86">
        <f t="shared" si="7"/>
        <v>0</v>
      </c>
      <c r="AH10" s="86">
        <f t="shared" si="8"/>
        <v>0</v>
      </c>
      <c r="AI10" s="86">
        <f t="shared" si="9"/>
        <v>0</v>
      </c>
      <c r="AJ10" s="86">
        <f t="shared" si="10"/>
        <v>0</v>
      </c>
    </row>
    <row r="11" spans="1:36" ht="15">
      <c r="A11" s="104">
        <v>8</v>
      </c>
      <c r="B11" s="105" t="str">
        <f>IF(Dane!B11="","",Dane!B11)</f>
        <v>Nazwisko Imię</v>
      </c>
      <c r="C11" s="140"/>
      <c r="D11" s="141"/>
      <c r="E11" s="141"/>
      <c r="F11" s="141"/>
      <c r="G11" s="141"/>
      <c r="H11" s="141"/>
      <c r="I11" s="141"/>
      <c r="J11" s="141"/>
      <c r="K11" s="141"/>
      <c r="L11" s="141">
        <v>1</v>
      </c>
      <c r="M11" s="141"/>
      <c r="N11" s="141"/>
      <c r="O11" s="141">
        <v>2</v>
      </c>
      <c r="P11" s="141"/>
      <c r="Q11" s="141"/>
      <c r="R11" s="141"/>
      <c r="S11" s="141"/>
      <c r="T11" s="142"/>
      <c r="U11" s="114"/>
      <c r="V11" s="140">
        <f t="shared" si="0"/>
        <v>0</v>
      </c>
      <c r="W11" s="141">
        <f t="shared" si="1"/>
        <v>0</v>
      </c>
      <c r="X11" s="141">
        <f t="shared" si="2"/>
        <v>0</v>
      </c>
      <c r="Y11" s="141">
        <f t="shared" si="3"/>
        <v>0</v>
      </c>
      <c r="Z11" s="141">
        <f t="shared" si="4"/>
        <v>1</v>
      </c>
      <c r="AA11" s="142">
        <f t="shared" si="5"/>
        <v>1</v>
      </c>
      <c r="AB11" s="115">
        <f t="shared" si="11"/>
        <v>1.5</v>
      </c>
      <c r="AC11" s="159">
        <f t="shared" si="6"/>
        <v>5</v>
      </c>
      <c r="AD11" s="149">
        <f>mieś!R11</f>
        <v>0</v>
      </c>
      <c r="AE11" s="150">
        <f>mieś!S11</f>
        <v>0</v>
      </c>
      <c r="AF11" s="151">
        <f>mieś!T11</f>
        <v>0</v>
      </c>
      <c r="AG11" s="86">
        <f t="shared" si="7"/>
        <v>1</v>
      </c>
      <c r="AH11" s="86">
        <f t="shared" si="8"/>
        <v>1</v>
      </c>
      <c r="AI11" s="86">
        <f t="shared" si="9"/>
        <v>0</v>
      </c>
      <c r="AJ11" s="86">
        <f t="shared" si="10"/>
        <v>0</v>
      </c>
    </row>
    <row r="12" spans="1:36" ht="15">
      <c r="A12" s="104">
        <v>9</v>
      </c>
      <c r="B12" s="105" t="str">
        <f>IF(Dane!B12="","",Dane!B12)</f>
        <v>Nazwisko Imię</v>
      </c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>
        <v>1</v>
      </c>
      <c r="N12" s="141"/>
      <c r="O12" s="141">
        <v>1</v>
      </c>
      <c r="P12" s="141"/>
      <c r="Q12" s="141"/>
      <c r="R12" s="141"/>
      <c r="S12" s="141"/>
      <c r="T12" s="142"/>
      <c r="U12" s="114" t="s">
        <v>130</v>
      </c>
      <c r="V12" s="140">
        <f t="shared" si="0"/>
        <v>0</v>
      </c>
      <c r="W12" s="141">
        <f t="shared" si="1"/>
        <v>0</v>
      </c>
      <c r="X12" s="141">
        <f t="shared" si="2"/>
        <v>0</v>
      </c>
      <c r="Y12" s="141">
        <f t="shared" si="3"/>
        <v>0</v>
      </c>
      <c r="Z12" s="141">
        <f t="shared" si="4"/>
        <v>0</v>
      </c>
      <c r="AA12" s="142">
        <f t="shared" si="5"/>
        <v>2</v>
      </c>
      <c r="AB12" s="115">
        <f t="shared" si="11"/>
        <v>1</v>
      </c>
      <c r="AC12" s="159">
        <f t="shared" si="6"/>
        <v>6</v>
      </c>
      <c r="AD12" s="149">
        <f>mieś!R12</f>
        <v>0</v>
      </c>
      <c r="AE12" s="150">
        <f>mieś!S12</f>
        <v>0</v>
      </c>
      <c r="AF12" s="151">
        <f>mieś!T12</f>
        <v>0</v>
      </c>
      <c r="AG12" s="86">
        <f t="shared" si="7"/>
        <v>1</v>
      </c>
      <c r="AH12" s="86">
        <f t="shared" si="8"/>
        <v>0</v>
      </c>
      <c r="AI12" s="86">
        <f t="shared" si="9"/>
        <v>1</v>
      </c>
      <c r="AJ12" s="86">
        <f t="shared" si="10"/>
        <v>0</v>
      </c>
    </row>
    <row r="13" spans="1:36" ht="15">
      <c r="A13" s="106">
        <v>10</v>
      </c>
      <c r="B13" s="107" t="str">
        <f>IF(Dane!B13="","",Dane!B13)</f>
        <v>Nazwisko Imię</v>
      </c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  <c r="U13" s="117"/>
      <c r="V13" s="143">
        <f t="shared" si="0"/>
        <v>0</v>
      </c>
      <c r="W13" s="144">
        <f t="shared" si="1"/>
        <v>0</v>
      </c>
      <c r="X13" s="144">
        <f t="shared" si="2"/>
        <v>0</v>
      </c>
      <c r="Y13" s="144">
        <f t="shared" si="3"/>
        <v>0</v>
      </c>
      <c r="Z13" s="144">
        <f t="shared" si="4"/>
        <v>0</v>
      </c>
      <c r="AA13" s="145">
        <f t="shared" si="5"/>
        <v>0</v>
      </c>
      <c r="AB13" s="118">
        <f t="shared" si="11"/>
      </c>
      <c r="AC13" s="119">
        <f t="shared" si="6"/>
      </c>
      <c r="AD13" s="152">
        <f>mieś!R13</f>
        <v>0</v>
      </c>
      <c r="AE13" s="153">
        <f>mieś!S13</f>
        <v>0</v>
      </c>
      <c r="AF13" s="154">
        <f>mieś!T13</f>
        <v>0</v>
      </c>
      <c r="AG13" s="86">
        <f t="shared" si="7"/>
        <v>0</v>
      </c>
      <c r="AH13" s="86">
        <f t="shared" si="8"/>
        <v>0</v>
      </c>
      <c r="AI13" s="86">
        <f t="shared" si="9"/>
        <v>0</v>
      </c>
      <c r="AJ13" s="86">
        <f t="shared" si="10"/>
        <v>0</v>
      </c>
    </row>
    <row r="14" spans="1:36" ht="15">
      <c r="A14" s="102">
        <v>11</v>
      </c>
      <c r="B14" s="103" t="str">
        <f>IF(Dane!B14="","",Dane!B14)</f>
        <v>Nazwisko Imię</v>
      </c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9"/>
      <c r="U14" s="111"/>
      <c r="V14" s="137">
        <f t="shared" si="0"/>
        <v>0</v>
      </c>
      <c r="W14" s="138">
        <f t="shared" si="1"/>
        <v>0</v>
      </c>
      <c r="X14" s="138">
        <f t="shared" si="2"/>
        <v>0</v>
      </c>
      <c r="Y14" s="138">
        <f t="shared" si="3"/>
        <v>0</v>
      </c>
      <c r="Z14" s="138">
        <f t="shared" si="4"/>
        <v>0</v>
      </c>
      <c r="AA14" s="139">
        <f t="shared" si="5"/>
        <v>0</v>
      </c>
      <c r="AB14" s="112">
        <f t="shared" si="11"/>
      </c>
      <c r="AC14" s="158">
        <f t="shared" si="6"/>
      </c>
      <c r="AD14" s="146">
        <f>mieś!R14</f>
        <v>0</v>
      </c>
      <c r="AE14" s="147">
        <f>mieś!S14</f>
        <v>0</v>
      </c>
      <c r="AF14" s="148">
        <f>mieś!T14</f>
        <v>0</v>
      </c>
      <c r="AG14" s="86">
        <f t="shared" si="7"/>
        <v>0</v>
      </c>
      <c r="AH14" s="86">
        <f t="shared" si="8"/>
        <v>0</v>
      </c>
      <c r="AI14" s="86">
        <f t="shared" si="9"/>
        <v>0</v>
      </c>
      <c r="AJ14" s="86">
        <f t="shared" si="10"/>
        <v>0</v>
      </c>
    </row>
    <row r="15" spans="1:36" ht="15">
      <c r="A15" s="104">
        <v>12</v>
      </c>
      <c r="B15" s="105" t="str">
        <f>IF(Dane!B15="","",Dane!B15)</f>
        <v>Nazwisko Imię</v>
      </c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2"/>
      <c r="U15" s="114"/>
      <c r="V15" s="140">
        <f t="shared" si="0"/>
        <v>0</v>
      </c>
      <c r="W15" s="141">
        <f t="shared" si="1"/>
        <v>0</v>
      </c>
      <c r="X15" s="141">
        <f t="shared" si="2"/>
        <v>0</v>
      </c>
      <c r="Y15" s="141">
        <f t="shared" si="3"/>
        <v>0</v>
      </c>
      <c r="Z15" s="141">
        <f t="shared" si="4"/>
        <v>0</v>
      </c>
      <c r="AA15" s="142">
        <f t="shared" si="5"/>
        <v>0</v>
      </c>
      <c r="AB15" s="115">
        <f t="shared" si="11"/>
      </c>
      <c r="AC15" s="159">
        <f t="shared" si="6"/>
      </c>
      <c r="AD15" s="149">
        <f>mieś!R15</f>
        <v>0</v>
      </c>
      <c r="AE15" s="150">
        <f>mieś!S15</f>
        <v>0</v>
      </c>
      <c r="AF15" s="151">
        <f>mieś!T15</f>
        <v>0</v>
      </c>
      <c r="AG15" s="86">
        <f t="shared" si="7"/>
        <v>0</v>
      </c>
      <c r="AH15" s="86">
        <f t="shared" si="8"/>
        <v>0</v>
      </c>
      <c r="AI15" s="86">
        <f t="shared" si="9"/>
        <v>0</v>
      </c>
      <c r="AJ15" s="86">
        <f t="shared" si="10"/>
        <v>0</v>
      </c>
    </row>
    <row r="16" spans="1:36" ht="15">
      <c r="A16" s="104">
        <v>13</v>
      </c>
      <c r="B16" s="105" t="str">
        <f>IF(Dane!B16="","",Dane!B16)</f>
        <v>Nazwisko Imię</v>
      </c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  <c r="U16" s="114"/>
      <c r="V16" s="140">
        <f t="shared" si="0"/>
        <v>0</v>
      </c>
      <c r="W16" s="141">
        <f t="shared" si="1"/>
        <v>0</v>
      </c>
      <c r="X16" s="141">
        <f t="shared" si="2"/>
        <v>0</v>
      </c>
      <c r="Y16" s="141">
        <f t="shared" si="3"/>
        <v>0</v>
      </c>
      <c r="Z16" s="141">
        <f t="shared" si="4"/>
        <v>0</v>
      </c>
      <c r="AA16" s="142">
        <f t="shared" si="5"/>
        <v>0</v>
      </c>
      <c r="AB16" s="115">
        <f t="shared" si="11"/>
      </c>
      <c r="AC16" s="159">
        <f t="shared" si="6"/>
      </c>
      <c r="AD16" s="149">
        <f>mieś!R16</f>
        <v>0</v>
      </c>
      <c r="AE16" s="150">
        <f>mieś!S16</f>
        <v>0</v>
      </c>
      <c r="AF16" s="151">
        <f>mieś!T16</f>
        <v>0</v>
      </c>
      <c r="AG16" s="86">
        <f t="shared" si="7"/>
        <v>0</v>
      </c>
      <c r="AH16" s="86">
        <f t="shared" si="8"/>
        <v>0</v>
      </c>
      <c r="AI16" s="86">
        <f t="shared" si="9"/>
        <v>0</v>
      </c>
      <c r="AJ16" s="86">
        <f t="shared" si="10"/>
        <v>0</v>
      </c>
    </row>
    <row r="17" spans="1:36" ht="15">
      <c r="A17" s="104">
        <v>14</v>
      </c>
      <c r="B17" s="105" t="str">
        <f>IF(Dane!B17="","",Dane!B17)</f>
        <v>Nazwisko Imię</v>
      </c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2"/>
      <c r="U17" s="114"/>
      <c r="V17" s="140">
        <f t="shared" si="0"/>
        <v>0</v>
      </c>
      <c r="W17" s="141">
        <f t="shared" si="1"/>
        <v>0</v>
      </c>
      <c r="X17" s="141">
        <f t="shared" si="2"/>
        <v>0</v>
      </c>
      <c r="Y17" s="141">
        <f t="shared" si="3"/>
        <v>0</v>
      </c>
      <c r="Z17" s="141">
        <f t="shared" si="4"/>
        <v>0</v>
      </c>
      <c r="AA17" s="142">
        <f t="shared" si="5"/>
        <v>0</v>
      </c>
      <c r="AB17" s="115">
        <f t="shared" si="11"/>
      </c>
      <c r="AC17" s="159">
        <f t="shared" si="6"/>
      </c>
      <c r="AD17" s="149">
        <f>mieś!R17</f>
        <v>0</v>
      </c>
      <c r="AE17" s="150">
        <f>mieś!S17</f>
        <v>0</v>
      </c>
      <c r="AF17" s="151">
        <f>mieś!T17</f>
        <v>0</v>
      </c>
      <c r="AG17" s="86">
        <f t="shared" si="7"/>
        <v>0</v>
      </c>
      <c r="AH17" s="86">
        <f t="shared" si="8"/>
        <v>0</v>
      </c>
      <c r="AI17" s="86">
        <f t="shared" si="9"/>
        <v>0</v>
      </c>
      <c r="AJ17" s="86">
        <f t="shared" si="10"/>
        <v>0</v>
      </c>
    </row>
    <row r="18" spans="1:36" ht="15">
      <c r="A18" s="106">
        <v>15</v>
      </c>
      <c r="B18" s="107" t="str">
        <f>IF(Dane!B18="","",Dane!B18)</f>
        <v>Nazwisko Imię</v>
      </c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5"/>
      <c r="U18" s="117"/>
      <c r="V18" s="143">
        <f t="shared" si="0"/>
        <v>0</v>
      </c>
      <c r="W18" s="144">
        <f t="shared" si="1"/>
        <v>0</v>
      </c>
      <c r="X18" s="144">
        <f t="shared" si="2"/>
        <v>0</v>
      </c>
      <c r="Y18" s="144">
        <f t="shared" si="3"/>
        <v>0</v>
      </c>
      <c r="Z18" s="144">
        <f t="shared" si="4"/>
        <v>0</v>
      </c>
      <c r="AA18" s="145">
        <f t="shared" si="5"/>
        <v>0</v>
      </c>
      <c r="AB18" s="118">
        <f t="shared" si="11"/>
      </c>
      <c r="AC18" s="119">
        <f t="shared" si="6"/>
      </c>
      <c r="AD18" s="152">
        <f>mieś!R18</f>
        <v>0</v>
      </c>
      <c r="AE18" s="153">
        <f>mieś!S18</f>
        <v>0</v>
      </c>
      <c r="AF18" s="154">
        <f>mieś!T18</f>
        <v>0</v>
      </c>
      <c r="AG18" s="86">
        <f t="shared" si="7"/>
        <v>0</v>
      </c>
      <c r="AH18" s="86">
        <f t="shared" si="8"/>
        <v>0</v>
      </c>
      <c r="AI18" s="86">
        <f t="shared" si="9"/>
        <v>0</v>
      </c>
      <c r="AJ18" s="86">
        <f t="shared" si="10"/>
        <v>0</v>
      </c>
    </row>
    <row r="19" spans="1:36" ht="15">
      <c r="A19" s="102">
        <v>16</v>
      </c>
      <c r="B19" s="103" t="str">
        <f>IF(Dane!B19="","",Dane!B19)</f>
        <v>Nazwisko Imię</v>
      </c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 t="s">
        <v>155</v>
      </c>
      <c r="N19" s="138"/>
      <c r="O19" s="138"/>
      <c r="P19" s="138"/>
      <c r="Q19" s="138"/>
      <c r="R19" s="138"/>
      <c r="S19" s="138"/>
      <c r="T19" s="139"/>
      <c r="U19" s="111"/>
      <c r="V19" s="137">
        <f t="shared" si="0"/>
        <v>0</v>
      </c>
      <c r="W19" s="138">
        <f t="shared" si="1"/>
        <v>0</v>
      </c>
      <c r="X19" s="138">
        <f t="shared" si="2"/>
        <v>0</v>
      </c>
      <c r="Y19" s="138">
        <f t="shared" si="3"/>
        <v>0</v>
      </c>
      <c r="Z19" s="138">
        <f t="shared" si="4"/>
        <v>0</v>
      </c>
      <c r="AA19" s="139">
        <f t="shared" si="5"/>
        <v>0</v>
      </c>
      <c r="AB19" s="112">
        <f t="shared" si="11"/>
      </c>
      <c r="AC19" s="158">
        <f t="shared" si="6"/>
      </c>
      <c r="AD19" s="146">
        <f>mieś!R19</f>
        <v>0</v>
      </c>
      <c r="AE19" s="147">
        <f>mieś!S19</f>
        <v>0</v>
      </c>
      <c r="AF19" s="148">
        <f>mieś!T19</f>
        <v>0</v>
      </c>
      <c r="AG19" s="86">
        <f t="shared" si="7"/>
        <v>0</v>
      </c>
      <c r="AH19" s="86">
        <f t="shared" si="8"/>
        <v>0</v>
      </c>
      <c r="AI19" s="86">
        <f t="shared" si="9"/>
        <v>0</v>
      </c>
      <c r="AJ19" s="86">
        <f t="shared" si="10"/>
        <v>0</v>
      </c>
    </row>
    <row r="20" spans="1:36" ht="15">
      <c r="A20" s="104">
        <v>17</v>
      </c>
      <c r="B20" s="105" t="str">
        <f>IF(Dane!B20="","",Dane!B20)</f>
        <v>Nazwisko Imię</v>
      </c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2"/>
      <c r="U20" s="114"/>
      <c r="V20" s="140">
        <f t="shared" si="0"/>
        <v>0</v>
      </c>
      <c r="W20" s="141">
        <f t="shared" si="1"/>
        <v>0</v>
      </c>
      <c r="X20" s="141">
        <f t="shared" si="2"/>
        <v>0</v>
      </c>
      <c r="Y20" s="141">
        <f t="shared" si="3"/>
        <v>0</v>
      </c>
      <c r="Z20" s="141">
        <f t="shared" si="4"/>
        <v>0</v>
      </c>
      <c r="AA20" s="142">
        <f t="shared" si="5"/>
        <v>0</v>
      </c>
      <c r="AB20" s="115">
        <f t="shared" si="11"/>
      </c>
      <c r="AC20" s="159">
        <f t="shared" si="6"/>
      </c>
      <c r="AD20" s="149">
        <f>mieś!R20</f>
        <v>0</v>
      </c>
      <c r="AE20" s="150">
        <f>mieś!S20</f>
        <v>0</v>
      </c>
      <c r="AF20" s="151">
        <f>mieś!T20</f>
        <v>0</v>
      </c>
      <c r="AG20" s="86">
        <f t="shared" si="7"/>
        <v>0</v>
      </c>
      <c r="AH20" s="86">
        <f t="shared" si="8"/>
        <v>0</v>
      </c>
      <c r="AI20" s="86">
        <f t="shared" si="9"/>
        <v>0</v>
      </c>
      <c r="AJ20" s="86">
        <f t="shared" si="10"/>
        <v>0</v>
      </c>
    </row>
    <row r="21" spans="1:36" ht="15">
      <c r="A21" s="104">
        <v>18</v>
      </c>
      <c r="B21" s="105" t="str">
        <f>IF(Dane!B21="","",Dane!B21)</f>
        <v>Nazwisko Imię</v>
      </c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14"/>
      <c r="V21" s="140">
        <f t="shared" si="0"/>
        <v>0</v>
      </c>
      <c r="W21" s="141">
        <f t="shared" si="1"/>
        <v>0</v>
      </c>
      <c r="X21" s="141">
        <f t="shared" si="2"/>
        <v>0</v>
      </c>
      <c r="Y21" s="141">
        <f t="shared" si="3"/>
        <v>0</v>
      </c>
      <c r="Z21" s="141">
        <f t="shared" si="4"/>
        <v>0</v>
      </c>
      <c r="AA21" s="142">
        <f t="shared" si="5"/>
        <v>0</v>
      </c>
      <c r="AB21" s="115">
        <f t="shared" si="11"/>
      </c>
      <c r="AC21" s="159">
        <f t="shared" si="6"/>
      </c>
      <c r="AD21" s="149">
        <f>mieś!R21</f>
        <v>0</v>
      </c>
      <c r="AE21" s="150">
        <f>mieś!S21</f>
        <v>0</v>
      </c>
      <c r="AF21" s="151">
        <f>mieś!T21</f>
        <v>0</v>
      </c>
      <c r="AG21" s="86">
        <f t="shared" si="7"/>
        <v>0</v>
      </c>
      <c r="AH21" s="86">
        <f t="shared" si="8"/>
        <v>0</v>
      </c>
      <c r="AI21" s="86">
        <f t="shared" si="9"/>
        <v>0</v>
      </c>
      <c r="AJ21" s="86">
        <f>IF(AA21&gt;2,1,0)</f>
        <v>0</v>
      </c>
    </row>
    <row r="22" spans="1:36" ht="15">
      <c r="A22" s="104">
        <v>19</v>
      </c>
      <c r="B22" s="105" t="str">
        <f>IF(Dane!B22="","",Dane!B22)</f>
        <v>Nazwisko Imię</v>
      </c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/>
      <c r="U22" s="114"/>
      <c r="V22" s="140">
        <f t="shared" si="0"/>
        <v>0</v>
      </c>
      <c r="W22" s="141">
        <f t="shared" si="1"/>
        <v>0</v>
      </c>
      <c r="X22" s="141">
        <f t="shared" si="2"/>
        <v>0</v>
      </c>
      <c r="Y22" s="141">
        <f t="shared" si="3"/>
        <v>0</v>
      </c>
      <c r="Z22" s="141">
        <f t="shared" si="4"/>
        <v>0</v>
      </c>
      <c r="AA22" s="142">
        <f t="shared" si="5"/>
        <v>0</v>
      </c>
      <c r="AB22" s="115">
        <f t="shared" si="11"/>
      </c>
      <c r="AC22" s="159">
        <f t="shared" si="6"/>
      </c>
      <c r="AD22" s="149">
        <f>mieś!R22</f>
        <v>0</v>
      </c>
      <c r="AE22" s="150">
        <f>mieś!S22</f>
        <v>0</v>
      </c>
      <c r="AF22" s="151">
        <f>mieś!T22</f>
        <v>0</v>
      </c>
      <c r="AG22" s="86">
        <f t="shared" si="7"/>
        <v>0</v>
      </c>
      <c r="AH22" s="86">
        <f t="shared" si="8"/>
        <v>0</v>
      </c>
      <c r="AI22" s="86">
        <f t="shared" si="9"/>
        <v>0</v>
      </c>
      <c r="AJ22" s="86">
        <f t="shared" si="10"/>
        <v>0</v>
      </c>
    </row>
    <row r="23" spans="1:36" ht="15">
      <c r="A23" s="106">
        <v>20</v>
      </c>
      <c r="B23" s="107" t="str">
        <f>IF(Dane!B23="","",Dane!B23)</f>
        <v>Nazwisko Imię</v>
      </c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/>
      <c r="U23" s="117"/>
      <c r="V23" s="143">
        <f t="shared" si="0"/>
        <v>0</v>
      </c>
      <c r="W23" s="144">
        <f t="shared" si="1"/>
        <v>0</v>
      </c>
      <c r="X23" s="144">
        <f t="shared" si="2"/>
        <v>0</v>
      </c>
      <c r="Y23" s="144">
        <f t="shared" si="3"/>
        <v>0</v>
      </c>
      <c r="Z23" s="144">
        <f t="shared" si="4"/>
        <v>0</v>
      </c>
      <c r="AA23" s="145">
        <f t="shared" si="5"/>
        <v>0</v>
      </c>
      <c r="AB23" s="118">
        <f t="shared" si="11"/>
      </c>
      <c r="AC23" s="119">
        <f t="shared" si="6"/>
      </c>
      <c r="AD23" s="152">
        <f>mieś!R23</f>
        <v>0</v>
      </c>
      <c r="AE23" s="153">
        <f>mieś!S23</f>
        <v>0</v>
      </c>
      <c r="AF23" s="154">
        <f>mieś!T23</f>
        <v>0</v>
      </c>
      <c r="AG23" s="86">
        <f t="shared" si="7"/>
        <v>0</v>
      </c>
      <c r="AH23" s="86">
        <f t="shared" si="8"/>
        <v>0</v>
      </c>
      <c r="AI23" s="86">
        <f t="shared" si="9"/>
        <v>0</v>
      </c>
      <c r="AJ23" s="86">
        <f t="shared" si="10"/>
        <v>0</v>
      </c>
    </row>
    <row r="24" spans="1:36" ht="15">
      <c r="A24" s="102">
        <v>21</v>
      </c>
      <c r="B24" s="103" t="str">
        <f>IF(Dane!B24="","",Dane!B24)</f>
        <v>Nazwisko Imię</v>
      </c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9"/>
      <c r="U24" s="111"/>
      <c r="V24" s="137">
        <f t="shared" si="0"/>
        <v>0</v>
      </c>
      <c r="W24" s="138">
        <f t="shared" si="1"/>
        <v>0</v>
      </c>
      <c r="X24" s="138">
        <f t="shared" si="2"/>
        <v>0</v>
      </c>
      <c r="Y24" s="138">
        <f t="shared" si="3"/>
        <v>0</v>
      </c>
      <c r="Z24" s="138">
        <f t="shared" si="4"/>
        <v>0</v>
      </c>
      <c r="AA24" s="139">
        <f t="shared" si="5"/>
        <v>0</v>
      </c>
      <c r="AB24" s="112">
        <f t="shared" si="11"/>
      </c>
      <c r="AC24" s="158">
        <f t="shared" si="6"/>
      </c>
      <c r="AD24" s="146">
        <f>mieś!R24</f>
        <v>0</v>
      </c>
      <c r="AE24" s="147">
        <f>mieś!S24</f>
        <v>0</v>
      </c>
      <c r="AF24" s="148">
        <f>mieś!T24</f>
        <v>0</v>
      </c>
      <c r="AG24" s="86">
        <f t="shared" si="7"/>
        <v>0</v>
      </c>
      <c r="AH24" s="86">
        <f t="shared" si="8"/>
        <v>0</v>
      </c>
      <c r="AI24" s="86">
        <f t="shared" si="9"/>
        <v>0</v>
      </c>
      <c r="AJ24" s="86">
        <f t="shared" si="10"/>
        <v>0</v>
      </c>
    </row>
    <row r="25" spans="1:36" ht="15">
      <c r="A25" s="104">
        <v>22</v>
      </c>
      <c r="B25" s="105" t="str">
        <f>IF(Dane!B25="","",Dane!B25)</f>
        <v>Nazwisko Imię</v>
      </c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2"/>
      <c r="U25" s="114"/>
      <c r="V25" s="140">
        <f t="shared" si="0"/>
        <v>0</v>
      </c>
      <c r="W25" s="141">
        <f t="shared" si="1"/>
        <v>0</v>
      </c>
      <c r="X25" s="141">
        <f t="shared" si="2"/>
        <v>0</v>
      </c>
      <c r="Y25" s="141">
        <f t="shared" si="3"/>
        <v>0</v>
      </c>
      <c r="Z25" s="141">
        <f t="shared" si="4"/>
        <v>0</v>
      </c>
      <c r="AA25" s="142">
        <f t="shared" si="5"/>
        <v>0</v>
      </c>
      <c r="AB25" s="115">
        <f t="shared" si="11"/>
      </c>
      <c r="AC25" s="159">
        <f t="shared" si="6"/>
      </c>
      <c r="AD25" s="149">
        <f>mieś!R25</f>
        <v>0</v>
      </c>
      <c r="AE25" s="150">
        <f>mieś!S25</f>
        <v>0</v>
      </c>
      <c r="AF25" s="151">
        <f>mieś!T25</f>
        <v>0</v>
      </c>
      <c r="AG25" s="86">
        <f t="shared" si="7"/>
        <v>0</v>
      </c>
      <c r="AH25" s="86">
        <f t="shared" si="8"/>
        <v>0</v>
      </c>
      <c r="AI25" s="86">
        <f t="shared" si="9"/>
        <v>0</v>
      </c>
      <c r="AJ25" s="86">
        <f t="shared" si="10"/>
        <v>0</v>
      </c>
    </row>
    <row r="26" spans="1:36" ht="15">
      <c r="A26" s="104">
        <v>23</v>
      </c>
      <c r="B26" s="105" t="str">
        <f>IF(Dane!B26="","",Dane!B26)</f>
        <v>Nazwisko Imię</v>
      </c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2"/>
      <c r="U26" s="114"/>
      <c r="V26" s="140">
        <f t="shared" si="0"/>
        <v>0</v>
      </c>
      <c r="W26" s="141">
        <f t="shared" si="1"/>
        <v>0</v>
      </c>
      <c r="X26" s="141">
        <f t="shared" si="2"/>
        <v>0</v>
      </c>
      <c r="Y26" s="141">
        <f t="shared" si="3"/>
        <v>0</v>
      </c>
      <c r="Z26" s="141">
        <f t="shared" si="4"/>
        <v>0</v>
      </c>
      <c r="AA26" s="142">
        <f t="shared" si="5"/>
        <v>0</v>
      </c>
      <c r="AB26" s="115">
        <f t="shared" si="11"/>
      </c>
      <c r="AC26" s="159">
        <f t="shared" si="6"/>
      </c>
      <c r="AD26" s="149">
        <f>mieś!R26</f>
        <v>0</v>
      </c>
      <c r="AE26" s="150">
        <f>mieś!S26</f>
        <v>0</v>
      </c>
      <c r="AF26" s="151">
        <f>mieś!T26</f>
        <v>0</v>
      </c>
      <c r="AG26" s="86">
        <f t="shared" si="7"/>
        <v>0</v>
      </c>
      <c r="AH26" s="86">
        <f t="shared" si="8"/>
        <v>0</v>
      </c>
      <c r="AI26" s="86">
        <f t="shared" si="9"/>
        <v>0</v>
      </c>
      <c r="AJ26" s="86">
        <f t="shared" si="10"/>
        <v>0</v>
      </c>
    </row>
    <row r="27" spans="1:36" ht="15">
      <c r="A27" s="104">
        <v>24</v>
      </c>
      <c r="B27" s="105" t="str">
        <f>IF(Dane!B27="","",Dane!B27)</f>
        <v>Nazwisko Imię</v>
      </c>
      <c r="C27" s="140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2"/>
      <c r="U27" s="114"/>
      <c r="V27" s="140">
        <f t="shared" si="0"/>
        <v>0</v>
      </c>
      <c r="W27" s="141">
        <f t="shared" si="1"/>
        <v>0</v>
      </c>
      <c r="X27" s="141">
        <f t="shared" si="2"/>
        <v>0</v>
      </c>
      <c r="Y27" s="141">
        <f t="shared" si="3"/>
        <v>0</v>
      </c>
      <c r="Z27" s="141">
        <f t="shared" si="4"/>
        <v>0</v>
      </c>
      <c r="AA27" s="142">
        <f t="shared" si="5"/>
        <v>0</v>
      </c>
      <c r="AB27" s="115">
        <f t="shared" si="11"/>
      </c>
      <c r="AC27" s="159">
        <f t="shared" si="6"/>
      </c>
      <c r="AD27" s="149">
        <f>mieś!R27</f>
        <v>0</v>
      </c>
      <c r="AE27" s="150">
        <f>mieś!S27</f>
        <v>0</v>
      </c>
      <c r="AF27" s="151">
        <f>mieś!T27</f>
        <v>0</v>
      </c>
      <c r="AG27" s="86">
        <f t="shared" si="7"/>
        <v>0</v>
      </c>
      <c r="AH27" s="86">
        <f t="shared" si="8"/>
        <v>0</v>
      </c>
      <c r="AI27" s="86">
        <f t="shared" si="9"/>
        <v>0</v>
      </c>
      <c r="AJ27" s="86">
        <f t="shared" si="10"/>
        <v>0</v>
      </c>
    </row>
    <row r="28" spans="1:36" ht="15">
      <c r="A28" s="106">
        <v>25</v>
      </c>
      <c r="B28" s="107">
        <f>IF(Dane!B28="","",Dane!B28)</f>
      </c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5"/>
      <c r="U28" s="117"/>
      <c r="V28" s="143">
        <f t="shared" si="0"/>
        <v>0</v>
      </c>
      <c r="W28" s="144">
        <f t="shared" si="1"/>
        <v>0</v>
      </c>
      <c r="X28" s="144">
        <f t="shared" si="2"/>
        <v>0</v>
      </c>
      <c r="Y28" s="144">
        <f t="shared" si="3"/>
        <v>0</v>
      </c>
      <c r="Z28" s="144">
        <f t="shared" si="4"/>
        <v>0</v>
      </c>
      <c r="AA28" s="145">
        <f t="shared" si="5"/>
        <v>0</v>
      </c>
      <c r="AB28" s="118">
        <f t="shared" si="11"/>
      </c>
      <c r="AC28" s="119">
        <f t="shared" si="6"/>
      </c>
      <c r="AD28" s="152">
        <f>mieś!R28</f>
        <v>0</v>
      </c>
      <c r="AE28" s="153">
        <f>mieś!S28</f>
        <v>0</v>
      </c>
      <c r="AF28" s="154">
        <f>mieś!T28</f>
        <v>0</v>
      </c>
      <c r="AG28" s="86">
        <f t="shared" si="7"/>
        <v>0</v>
      </c>
      <c r="AH28" s="86">
        <f t="shared" si="8"/>
        <v>0</v>
      </c>
      <c r="AI28" s="86">
        <f t="shared" si="9"/>
        <v>0</v>
      </c>
      <c r="AJ28" s="86">
        <f t="shared" si="10"/>
        <v>0</v>
      </c>
    </row>
    <row r="29" spans="1:36" ht="15">
      <c r="A29" s="102">
        <v>26</v>
      </c>
      <c r="B29" s="103">
        <f>IF(Dane!B29="","",Dane!B29)</f>
      </c>
      <c r="C29" s="137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9"/>
      <c r="U29" s="111"/>
      <c r="V29" s="137">
        <f t="shared" si="0"/>
        <v>0</v>
      </c>
      <c r="W29" s="138">
        <f t="shared" si="1"/>
        <v>0</v>
      </c>
      <c r="X29" s="138">
        <f t="shared" si="2"/>
        <v>0</v>
      </c>
      <c r="Y29" s="138">
        <f t="shared" si="3"/>
        <v>0</v>
      </c>
      <c r="Z29" s="138">
        <f t="shared" si="4"/>
        <v>0</v>
      </c>
      <c r="AA29" s="139">
        <f t="shared" si="5"/>
        <v>0</v>
      </c>
      <c r="AB29" s="112">
        <f t="shared" si="11"/>
      </c>
      <c r="AC29" s="158">
        <f t="shared" si="6"/>
      </c>
      <c r="AD29" s="146">
        <f>mieś!R29</f>
        <v>0</v>
      </c>
      <c r="AE29" s="147">
        <f>mieś!S29</f>
        <v>0</v>
      </c>
      <c r="AF29" s="148">
        <f>mieś!T29</f>
        <v>0</v>
      </c>
      <c r="AG29" s="86">
        <f t="shared" si="7"/>
        <v>0</v>
      </c>
      <c r="AH29" s="86">
        <f t="shared" si="8"/>
        <v>0</v>
      </c>
      <c r="AI29" s="86">
        <f t="shared" si="9"/>
        <v>0</v>
      </c>
      <c r="AJ29" s="86">
        <f t="shared" si="10"/>
        <v>0</v>
      </c>
    </row>
    <row r="30" spans="1:36" ht="15">
      <c r="A30" s="104">
        <v>27</v>
      </c>
      <c r="B30" s="105">
        <f>IF(Dane!B30="","",Dane!B30)</f>
      </c>
      <c r="C30" s="140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2"/>
      <c r="U30" s="114"/>
      <c r="V30" s="140">
        <f t="shared" si="0"/>
        <v>0</v>
      </c>
      <c r="W30" s="141">
        <f t="shared" si="1"/>
        <v>0</v>
      </c>
      <c r="X30" s="141">
        <f t="shared" si="2"/>
        <v>0</v>
      </c>
      <c r="Y30" s="141">
        <f t="shared" si="3"/>
        <v>0</v>
      </c>
      <c r="Z30" s="141">
        <f t="shared" si="4"/>
        <v>0</v>
      </c>
      <c r="AA30" s="142">
        <f t="shared" si="5"/>
        <v>0</v>
      </c>
      <c r="AB30" s="115">
        <f t="shared" si="11"/>
      </c>
      <c r="AC30" s="159">
        <f t="shared" si="6"/>
      </c>
      <c r="AD30" s="149">
        <f>mieś!R30</f>
        <v>0</v>
      </c>
      <c r="AE30" s="150">
        <f>mieś!S30</f>
        <v>0</v>
      </c>
      <c r="AF30" s="151">
        <f>mieś!T30</f>
        <v>0</v>
      </c>
      <c r="AG30" s="86">
        <f t="shared" si="7"/>
        <v>0</v>
      </c>
      <c r="AH30" s="86">
        <f t="shared" si="8"/>
        <v>0</v>
      </c>
      <c r="AI30" s="86">
        <f t="shared" si="9"/>
        <v>0</v>
      </c>
      <c r="AJ30" s="86">
        <f t="shared" si="10"/>
        <v>0</v>
      </c>
    </row>
    <row r="31" spans="1:36" ht="15">
      <c r="A31" s="104">
        <v>28</v>
      </c>
      <c r="B31" s="105">
        <f>IF(Dane!B31="","",Dane!B31)</f>
      </c>
      <c r="C31" s="14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2"/>
      <c r="U31" s="114"/>
      <c r="V31" s="140">
        <f t="shared" si="0"/>
        <v>0</v>
      </c>
      <c r="W31" s="141">
        <f t="shared" si="1"/>
        <v>0</v>
      </c>
      <c r="X31" s="141">
        <f t="shared" si="2"/>
        <v>0</v>
      </c>
      <c r="Y31" s="141">
        <f t="shared" si="3"/>
        <v>0</v>
      </c>
      <c r="Z31" s="141">
        <f t="shared" si="4"/>
        <v>0</v>
      </c>
      <c r="AA31" s="142">
        <f t="shared" si="5"/>
        <v>0</v>
      </c>
      <c r="AB31" s="115">
        <f t="shared" si="11"/>
      </c>
      <c r="AC31" s="159">
        <f t="shared" si="6"/>
      </c>
      <c r="AD31" s="149">
        <f>mieś!R31</f>
        <v>0</v>
      </c>
      <c r="AE31" s="150">
        <f>mieś!S31</f>
        <v>0</v>
      </c>
      <c r="AF31" s="151">
        <f>mieś!T31</f>
        <v>0</v>
      </c>
      <c r="AG31" s="86">
        <f t="shared" si="7"/>
        <v>0</v>
      </c>
      <c r="AH31" s="86">
        <f t="shared" si="8"/>
        <v>0</v>
      </c>
      <c r="AI31" s="86">
        <f t="shared" si="9"/>
        <v>0</v>
      </c>
      <c r="AJ31" s="86">
        <f>IF(AA31&gt;2,1,0)</f>
        <v>0</v>
      </c>
    </row>
    <row r="32" spans="1:36" ht="15">
      <c r="A32" s="104">
        <v>29</v>
      </c>
      <c r="B32" s="105">
        <f>IF(Dane!B32="","",Dane!B32)</f>
      </c>
      <c r="C32" s="140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2"/>
      <c r="U32" s="114"/>
      <c r="V32" s="140">
        <f t="shared" si="0"/>
        <v>0</v>
      </c>
      <c r="W32" s="141">
        <f t="shared" si="1"/>
        <v>0</v>
      </c>
      <c r="X32" s="141">
        <f t="shared" si="2"/>
        <v>0</v>
      </c>
      <c r="Y32" s="141">
        <f t="shared" si="3"/>
        <v>0</v>
      </c>
      <c r="Z32" s="141">
        <f t="shared" si="4"/>
        <v>0</v>
      </c>
      <c r="AA32" s="142">
        <f t="shared" si="5"/>
        <v>0</v>
      </c>
      <c r="AB32" s="115">
        <f t="shared" si="11"/>
      </c>
      <c r="AC32" s="159">
        <f t="shared" si="6"/>
      </c>
      <c r="AD32" s="149">
        <f>mieś!R32</f>
        <v>0</v>
      </c>
      <c r="AE32" s="150">
        <f>mieś!S32</f>
        <v>0</v>
      </c>
      <c r="AF32" s="151">
        <f>mieś!T32</f>
        <v>0</v>
      </c>
      <c r="AG32" s="86">
        <f t="shared" si="7"/>
        <v>0</v>
      </c>
      <c r="AH32" s="86">
        <f t="shared" si="8"/>
        <v>0</v>
      </c>
      <c r="AI32" s="86">
        <f t="shared" si="9"/>
        <v>0</v>
      </c>
      <c r="AJ32" s="86">
        <f t="shared" si="10"/>
        <v>0</v>
      </c>
    </row>
    <row r="33" spans="1:36" ht="15">
      <c r="A33" s="106">
        <v>30</v>
      </c>
      <c r="B33" s="107">
        <f>IF(Dane!B33="","",Dane!B33)</f>
      </c>
      <c r="C33" s="143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5"/>
      <c r="U33" s="117"/>
      <c r="V33" s="143">
        <f t="shared" si="0"/>
        <v>0</v>
      </c>
      <c r="W33" s="144">
        <f t="shared" si="1"/>
        <v>0</v>
      </c>
      <c r="X33" s="144">
        <f t="shared" si="2"/>
        <v>0</v>
      </c>
      <c r="Y33" s="144">
        <f t="shared" si="3"/>
        <v>0</v>
      </c>
      <c r="Z33" s="144">
        <f t="shared" si="4"/>
        <v>0</v>
      </c>
      <c r="AA33" s="145">
        <f t="shared" si="5"/>
        <v>0</v>
      </c>
      <c r="AB33" s="118">
        <f t="shared" si="11"/>
      </c>
      <c r="AC33" s="119">
        <f t="shared" si="6"/>
      </c>
      <c r="AD33" s="152">
        <f>mieś!R33</f>
        <v>0</v>
      </c>
      <c r="AE33" s="153">
        <f>mieś!S33</f>
        <v>0</v>
      </c>
      <c r="AF33" s="154">
        <f>mieś!T33</f>
        <v>0</v>
      </c>
      <c r="AG33" s="86">
        <f t="shared" si="7"/>
        <v>0</v>
      </c>
      <c r="AH33" s="86">
        <f t="shared" si="8"/>
        <v>0</v>
      </c>
      <c r="AI33" s="86">
        <f t="shared" si="9"/>
        <v>0</v>
      </c>
      <c r="AJ33" s="86">
        <f t="shared" si="10"/>
        <v>0</v>
      </c>
    </row>
    <row r="34" spans="1:36" ht="15">
      <c r="A34" s="102">
        <v>31</v>
      </c>
      <c r="B34" s="103">
        <f>IF(Dane!B34="","",Dane!B34)</f>
      </c>
      <c r="C34" s="137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9"/>
      <c r="U34" s="111"/>
      <c r="V34" s="137">
        <f t="shared" si="0"/>
        <v>0</v>
      </c>
      <c r="W34" s="138">
        <f t="shared" si="1"/>
        <v>0</v>
      </c>
      <c r="X34" s="138">
        <f t="shared" si="2"/>
        <v>0</v>
      </c>
      <c r="Y34" s="138">
        <f t="shared" si="3"/>
        <v>0</v>
      </c>
      <c r="Z34" s="138">
        <f t="shared" si="4"/>
        <v>0</v>
      </c>
      <c r="AA34" s="139">
        <f t="shared" si="5"/>
        <v>0</v>
      </c>
      <c r="AB34" s="112">
        <f t="shared" si="11"/>
      </c>
      <c r="AC34" s="158">
        <f t="shared" si="6"/>
      </c>
      <c r="AD34" s="146">
        <f>mieś!R34</f>
        <v>0</v>
      </c>
      <c r="AE34" s="147">
        <f>mieś!S34</f>
        <v>0</v>
      </c>
      <c r="AF34" s="148">
        <f>mieś!T34</f>
        <v>0</v>
      </c>
      <c r="AG34" s="86">
        <f t="shared" si="7"/>
        <v>0</v>
      </c>
      <c r="AH34" s="86">
        <f t="shared" si="8"/>
        <v>0</v>
      </c>
      <c r="AI34" s="86">
        <f t="shared" si="9"/>
        <v>0</v>
      </c>
      <c r="AJ34" s="86">
        <f t="shared" si="10"/>
        <v>0</v>
      </c>
    </row>
    <row r="35" spans="1:36" ht="15">
      <c r="A35" s="104">
        <v>32</v>
      </c>
      <c r="B35" s="105">
        <f>IF(Dane!B35="","",Dane!B35)</f>
      </c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2"/>
      <c r="U35" s="114"/>
      <c r="V35" s="140">
        <f t="shared" si="0"/>
        <v>0</v>
      </c>
      <c r="W35" s="141">
        <f t="shared" si="1"/>
        <v>0</v>
      </c>
      <c r="X35" s="141">
        <f t="shared" si="2"/>
        <v>0</v>
      </c>
      <c r="Y35" s="141">
        <f t="shared" si="3"/>
        <v>0</v>
      </c>
      <c r="Z35" s="141">
        <f t="shared" si="4"/>
        <v>0</v>
      </c>
      <c r="AA35" s="142">
        <f t="shared" si="5"/>
        <v>0</v>
      </c>
      <c r="AB35" s="115">
        <f t="shared" si="11"/>
      </c>
      <c r="AC35" s="159">
        <f t="shared" si="6"/>
      </c>
      <c r="AD35" s="149">
        <f>mieś!R35</f>
        <v>0</v>
      </c>
      <c r="AE35" s="150">
        <f>mieś!S35</f>
        <v>0</v>
      </c>
      <c r="AF35" s="151">
        <f>mieś!T35</f>
        <v>0</v>
      </c>
      <c r="AG35" s="86">
        <f t="shared" si="7"/>
        <v>0</v>
      </c>
      <c r="AH35" s="86">
        <f t="shared" si="8"/>
        <v>0</v>
      </c>
      <c r="AI35" s="86">
        <f t="shared" si="9"/>
        <v>0</v>
      </c>
      <c r="AJ35" s="86">
        <f t="shared" si="10"/>
        <v>0</v>
      </c>
    </row>
    <row r="36" spans="1:36" ht="15">
      <c r="A36" s="104">
        <v>33</v>
      </c>
      <c r="B36" s="105">
        <f>IF(Dane!B36="","",Dane!B36)</f>
      </c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2"/>
      <c r="U36" s="114"/>
      <c r="V36" s="140">
        <f t="shared" si="0"/>
        <v>0</v>
      </c>
      <c r="W36" s="141">
        <f t="shared" si="1"/>
        <v>0</v>
      </c>
      <c r="X36" s="141">
        <f t="shared" si="2"/>
        <v>0</v>
      </c>
      <c r="Y36" s="141">
        <f t="shared" si="3"/>
        <v>0</v>
      </c>
      <c r="Z36" s="141">
        <f t="shared" si="4"/>
        <v>0</v>
      </c>
      <c r="AA36" s="142">
        <f t="shared" si="5"/>
        <v>0</v>
      </c>
      <c r="AB36" s="115">
        <f t="shared" si="11"/>
      </c>
      <c r="AC36" s="159">
        <f t="shared" si="6"/>
      </c>
      <c r="AD36" s="149">
        <f>mieś!R36</f>
        <v>0</v>
      </c>
      <c r="AE36" s="150">
        <f>mieś!S36</f>
        <v>0</v>
      </c>
      <c r="AF36" s="151">
        <f>mieś!T36</f>
        <v>0</v>
      </c>
      <c r="AG36" s="86">
        <f t="shared" si="7"/>
        <v>0</v>
      </c>
      <c r="AH36" s="86">
        <f t="shared" si="8"/>
        <v>0</v>
      </c>
      <c r="AI36" s="86">
        <f t="shared" si="9"/>
        <v>0</v>
      </c>
      <c r="AJ36" s="86">
        <f t="shared" si="10"/>
        <v>0</v>
      </c>
    </row>
    <row r="37" spans="1:36" ht="15">
      <c r="A37" s="104">
        <v>34</v>
      </c>
      <c r="B37" s="105">
        <f>IF(Dane!B37="","",Dane!B37)</f>
      </c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2"/>
      <c r="U37" s="114"/>
      <c r="V37" s="140">
        <f t="shared" si="0"/>
        <v>0</v>
      </c>
      <c r="W37" s="141">
        <f t="shared" si="1"/>
        <v>0</v>
      </c>
      <c r="X37" s="141">
        <f t="shared" si="2"/>
        <v>0</v>
      </c>
      <c r="Y37" s="141">
        <f t="shared" si="3"/>
        <v>0</v>
      </c>
      <c r="Z37" s="141">
        <f t="shared" si="4"/>
        <v>0</v>
      </c>
      <c r="AA37" s="142">
        <f t="shared" si="5"/>
        <v>0</v>
      </c>
      <c r="AB37" s="115">
        <f t="shared" si="11"/>
      </c>
      <c r="AC37" s="159">
        <f t="shared" si="6"/>
      </c>
      <c r="AD37" s="149">
        <f>mieś!R37</f>
        <v>0</v>
      </c>
      <c r="AE37" s="150">
        <f>mieś!S37</f>
        <v>0</v>
      </c>
      <c r="AF37" s="151">
        <f>mieś!T37</f>
        <v>0</v>
      </c>
      <c r="AG37" s="86">
        <f t="shared" si="7"/>
        <v>0</v>
      </c>
      <c r="AH37" s="86">
        <f t="shared" si="8"/>
        <v>0</v>
      </c>
      <c r="AI37" s="86">
        <f t="shared" si="9"/>
        <v>0</v>
      </c>
      <c r="AJ37" s="86">
        <f t="shared" si="10"/>
        <v>0</v>
      </c>
    </row>
    <row r="38" spans="1:36" ht="15">
      <c r="A38" s="104">
        <v>35</v>
      </c>
      <c r="B38" s="108">
        <f>IF(Dane!B38="","",Dane!B38)</f>
      </c>
      <c r="C38" s="140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14"/>
      <c r="V38" s="140">
        <f t="shared" si="0"/>
        <v>0</v>
      </c>
      <c r="W38" s="141">
        <f t="shared" si="1"/>
        <v>0</v>
      </c>
      <c r="X38" s="141">
        <f t="shared" si="2"/>
        <v>0</v>
      </c>
      <c r="Y38" s="141">
        <f t="shared" si="3"/>
        <v>0</v>
      </c>
      <c r="Z38" s="141">
        <f t="shared" si="4"/>
        <v>0</v>
      </c>
      <c r="AA38" s="142">
        <f t="shared" si="5"/>
        <v>0</v>
      </c>
      <c r="AB38" s="115">
        <f t="shared" si="11"/>
      </c>
      <c r="AC38" s="159">
        <f t="shared" si="6"/>
      </c>
      <c r="AD38" s="149">
        <f>mieś!R38</f>
        <v>0</v>
      </c>
      <c r="AE38" s="150">
        <f>mieś!S38</f>
        <v>0</v>
      </c>
      <c r="AF38" s="151">
        <f>mieś!T38</f>
        <v>0</v>
      </c>
      <c r="AG38" s="86">
        <f t="shared" si="7"/>
        <v>0</v>
      </c>
      <c r="AH38" s="86">
        <f t="shared" si="8"/>
        <v>0</v>
      </c>
      <c r="AI38" s="86">
        <f t="shared" si="9"/>
        <v>0</v>
      </c>
      <c r="AJ38" s="86">
        <f t="shared" si="10"/>
        <v>0</v>
      </c>
    </row>
    <row r="39" spans="1:36" ht="15">
      <c r="A39" s="104">
        <v>36</v>
      </c>
      <c r="B39" s="108">
        <f>IF(Dane!B39="","",Dane!B39)</f>
      </c>
      <c r="C39" s="162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4"/>
      <c r="U39" s="165"/>
      <c r="V39" s="140">
        <f t="shared" si="0"/>
        <v>0</v>
      </c>
      <c r="W39" s="141">
        <f t="shared" si="1"/>
        <v>0</v>
      </c>
      <c r="X39" s="141">
        <f t="shared" si="2"/>
        <v>0</v>
      </c>
      <c r="Y39" s="141">
        <f t="shared" si="3"/>
        <v>0</v>
      </c>
      <c r="Z39" s="141">
        <f t="shared" si="4"/>
        <v>0</v>
      </c>
      <c r="AA39" s="142">
        <f t="shared" si="5"/>
        <v>0</v>
      </c>
      <c r="AB39" s="115">
        <f t="shared" si="11"/>
      </c>
      <c r="AC39" s="159">
        <f t="shared" si="6"/>
      </c>
      <c r="AD39" s="149">
        <f>mieś!R39</f>
        <v>0</v>
      </c>
      <c r="AE39" s="150">
        <f>mieś!S39</f>
        <v>0</v>
      </c>
      <c r="AF39" s="151">
        <f>mieś!T39</f>
        <v>0</v>
      </c>
      <c r="AG39" s="86">
        <f t="shared" si="7"/>
        <v>0</v>
      </c>
      <c r="AH39" s="86">
        <f>IF(AA39=1,1,0)</f>
        <v>0</v>
      </c>
      <c r="AI39" s="86">
        <f>IF(AA39=2,1,0)</f>
        <v>0</v>
      </c>
      <c r="AJ39" s="86">
        <f t="shared" si="10"/>
        <v>0</v>
      </c>
    </row>
    <row r="40" spans="1:36" ht="15">
      <c r="A40" s="104">
        <v>37</v>
      </c>
      <c r="B40" s="108">
        <f>IF(Dane!B40="","",Dane!B40)</f>
      </c>
      <c r="C40" s="162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4"/>
      <c r="U40" s="165"/>
      <c r="V40" s="140">
        <f t="shared" si="0"/>
        <v>0</v>
      </c>
      <c r="W40" s="141">
        <f t="shared" si="1"/>
        <v>0</v>
      </c>
      <c r="X40" s="141">
        <f t="shared" si="2"/>
        <v>0</v>
      </c>
      <c r="Y40" s="141">
        <f t="shared" si="3"/>
        <v>0</v>
      </c>
      <c r="Z40" s="141">
        <f t="shared" si="4"/>
        <v>0</v>
      </c>
      <c r="AA40" s="142">
        <f t="shared" si="5"/>
        <v>0</v>
      </c>
      <c r="AB40" s="115">
        <f t="shared" si="11"/>
      </c>
      <c r="AC40" s="159">
        <f t="shared" si="6"/>
      </c>
      <c r="AD40" s="149">
        <f>mieś!R40</f>
        <v>0</v>
      </c>
      <c r="AE40" s="150">
        <f>mieś!S40</f>
        <v>0</v>
      </c>
      <c r="AF40" s="151">
        <f>mieś!T40</f>
        <v>0</v>
      </c>
      <c r="AG40" s="86">
        <f t="shared" si="7"/>
        <v>0</v>
      </c>
      <c r="AH40" s="86">
        <f>IF(AA40=1,1,0)</f>
        <v>0</v>
      </c>
      <c r="AI40" s="86">
        <f>IF(AA40=2,1,0)</f>
        <v>0</v>
      </c>
      <c r="AJ40" s="86">
        <f t="shared" si="10"/>
        <v>0</v>
      </c>
    </row>
    <row r="41" spans="1:36" ht="15">
      <c r="A41" s="174">
        <v>38</v>
      </c>
      <c r="B41" s="161">
        <f>IF(Dane!B41="","",Dane!B41)</f>
      </c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5"/>
      <c r="U41" s="117"/>
      <c r="V41" s="143">
        <f t="shared" si="0"/>
        <v>0</v>
      </c>
      <c r="W41" s="144">
        <f t="shared" si="1"/>
        <v>0</v>
      </c>
      <c r="X41" s="144">
        <f t="shared" si="2"/>
        <v>0</v>
      </c>
      <c r="Y41" s="144">
        <f t="shared" si="3"/>
        <v>0</v>
      </c>
      <c r="Z41" s="144">
        <f t="shared" si="4"/>
        <v>0</v>
      </c>
      <c r="AA41" s="145">
        <f t="shared" si="5"/>
        <v>0</v>
      </c>
      <c r="AB41" s="160">
        <f t="shared" si="11"/>
      </c>
      <c r="AC41" s="119">
        <f t="shared" si="6"/>
      </c>
      <c r="AD41" s="152">
        <f>mieś!R41</f>
        <v>0</v>
      </c>
      <c r="AE41" s="153">
        <f>mieś!S41</f>
        <v>0</v>
      </c>
      <c r="AF41" s="154">
        <f>mieś!T41</f>
        <v>0</v>
      </c>
      <c r="AG41" s="86">
        <f t="shared" si="7"/>
        <v>0</v>
      </c>
      <c r="AH41" s="86">
        <f t="shared" si="8"/>
        <v>0</v>
      </c>
      <c r="AI41" s="86">
        <f t="shared" si="9"/>
        <v>0</v>
      </c>
      <c r="AJ41" s="86">
        <f t="shared" si="10"/>
        <v>0</v>
      </c>
    </row>
    <row r="42" spans="1:33" ht="15" customHeight="1">
      <c r="A42" s="252" t="s">
        <v>122</v>
      </c>
      <c r="B42" s="253"/>
      <c r="C42" s="256" t="s">
        <v>117</v>
      </c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8"/>
      <c r="AB42" s="269" t="s">
        <v>137</v>
      </c>
      <c r="AC42" s="270"/>
      <c r="AD42" s="261" t="s">
        <v>132</v>
      </c>
      <c r="AE42" s="262"/>
      <c r="AF42" s="263"/>
      <c r="AG42" s="86"/>
    </row>
    <row r="43" spans="1:36" ht="15">
      <c r="A43" s="254"/>
      <c r="B43" s="255"/>
      <c r="C43" s="125">
        <f>COUNTIF(C$4:C$41,6)</f>
        <v>0</v>
      </c>
      <c r="D43" s="126">
        <f aca="true" t="shared" si="12" ref="D43:T43">COUNTIF(D$4:D$41,6)</f>
        <v>0</v>
      </c>
      <c r="E43" s="126">
        <f t="shared" si="12"/>
        <v>0</v>
      </c>
      <c r="F43" s="126">
        <f t="shared" si="12"/>
        <v>0</v>
      </c>
      <c r="G43" s="126">
        <f t="shared" si="12"/>
        <v>0</v>
      </c>
      <c r="H43" s="126">
        <f t="shared" si="12"/>
        <v>0</v>
      </c>
      <c r="I43" s="126">
        <f t="shared" si="12"/>
        <v>0</v>
      </c>
      <c r="J43" s="126">
        <f t="shared" si="12"/>
        <v>0</v>
      </c>
      <c r="K43" s="126">
        <f t="shared" si="12"/>
        <v>0</v>
      </c>
      <c r="L43" s="126">
        <f t="shared" si="12"/>
        <v>0</v>
      </c>
      <c r="M43" s="126">
        <f t="shared" si="12"/>
        <v>0</v>
      </c>
      <c r="N43" s="126">
        <f t="shared" si="12"/>
        <v>0</v>
      </c>
      <c r="O43" s="126">
        <f t="shared" si="12"/>
        <v>0</v>
      </c>
      <c r="P43" s="126">
        <f t="shared" si="12"/>
        <v>0</v>
      </c>
      <c r="Q43" s="126">
        <f t="shared" si="12"/>
        <v>0</v>
      </c>
      <c r="R43" s="126"/>
      <c r="S43" s="126">
        <f t="shared" si="12"/>
        <v>0</v>
      </c>
      <c r="T43" s="127">
        <f t="shared" si="12"/>
        <v>0</v>
      </c>
      <c r="U43" s="186"/>
      <c r="V43" s="81">
        <f aca="true" t="shared" si="13" ref="V43:AA43">SUM(V4:V41)</f>
        <v>0</v>
      </c>
      <c r="W43" s="81">
        <f t="shared" si="13"/>
        <v>2</v>
      </c>
      <c r="X43" s="81">
        <f t="shared" si="13"/>
        <v>1</v>
      </c>
      <c r="Y43" s="81">
        <f t="shared" si="13"/>
        <v>2</v>
      </c>
      <c r="Z43" s="81">
        <f t="shared" si="13"/>
        <v>2</v>
      </c>
      <c r="AA43" s="81">
        <f t="shared" si="13"/>
        <v>3</v>
      </c>
      <c r="AB43" s="271"/>
      <c r="AC43" s="272"/>
      <c r="AD43" s="96">
        <f aca="true" t="shared" si="14" ref="AD43:AJ43">SUM(AD4:AD41)</f>
        <v>0</v>
      </c>
      <c r="AE43" s="96">
        <f t="shared" si="14"/>
        <v>0</v>
      </c>
      <c r="AF43" s="96">
        <f t="shared" si="14"/>
        <v>0</v>
      </c>
      <c r="AG43" s="86">
        <f t="shared" si="14"/>
        <v>2</v>
      </c>
      <c r="AH43" s="86">
        <f t="shared" si="14"/>
        <v>1</v>
      </c>
      <c r="AI43" s="86">
        <f t="shared" si="14"/>
        <v>1</v>
      </c>
      <c r="AJ43" s="86">
        <f t="shared" si="14"/>
        <v>0</v>
      </c>
    </row>
    <row r="44" spans="1:32" ht="15">
      <c r="A44" s="109"/>
      <c r="B44" s="175" t="s">
        <v>123</v>
      </c>
      <c r="C44" s="128">
        <f>COUNTIF(C$4:C$41,5)</f>
        <v>0</v>
      </c>
      <c r="D44" s="129">
        <f aca="true" t="shared" si="15" ref="D44:T44">COUNTIF(D$4:D$41,5)</f>
        <v>0</v>
      </c>
      <c r="E44" s="129">
        <f t="shared" si="15"/>
        <v>0</v>
      </c>
      <c r="F44" s="129">
        <f t="shared" si="15"/>
        <v>1</v>
      </c>
      <c r="G44" s="129">
        <f t="shared" si="15"/>
        <v>0</v>
      </c>
      <c r="H44" s="129">
        <f t="shared" si="15"/>
        <v>0</v>
      </c>
      <c r="I44" s="129">
        <f t="shared" si="15"/>
        <v>0</v>
      </c>
      <c r="J44" s="129">
        <f t="shared" si="15"/>
        <v>0</v>
      </c>
      <c r="K44" s="129">
        <f t="shared" si="15"/>
        <v>1</v>
      </c>
      <c r="L44" s="129">
        <f t="shared" si="15"/>
        <v>0</v>
      </c>
      <c r="M44" s="129">
        <f t="shared" si="15"/>
        <v>0</v>
      </c>
      <c r="N44" s="129">
        <f t="shared" si="15"/>
        <v>0</v>
      </c>
      <c r="O44" s="129">
        <f t="shared" si="15"/>
        <v>0</v>
      </c>
      <c r="P44" s="129">
        <f t="shared" si="15"/>
        <v>0</v>
      </c>
      <c r="Q44" s="129">
        <f t="shared" si="15"/>
        <v>0</v>
      </c>
      <c r="R44" s="129"/>
      <c r="S44" s="129">
        <f t="shared" si="15"/>
        <v>0</v>
      </c>
      <c r="T44" s="130">
        <f t="shared" si="15"/>
        <v>0</v>
      </c>
      <c r="U44" s="185">
        <f>COUNTIF(U$4:U$41,"wz")</f>
        <v>1</v>
      </c>
      <c r="V44" s="102" t="s">
        <v>113</v>
      </c>
      <c r="W44" s="242" t="s">
        <v>138</v>
      </c>
      <c r="X44" s="242"/>
      <c r="Y44" s="242"/>
      <c r="Z44" s="242"/>
      <c r="AA44" s="242"/>
      <c r="AB44" s="242"/>
      <c r="AC44" s="242"/>
      <c r="AD44" s="280" t="s">
        <v>137</v>
      </c>
      <c r="AE44" s="280"/>
      <c r="AF44" s="280"/>
    </row>
    <row r="45" spans="1:32" ht="15">
      <c r="A45" s="109"/>
      <c r="B45" s="175" t="s">
        <v>128</v>
      </c>
      <c r="C45" s="128">
        <f>COUNTIF(C$4:C$41,4)</f>
        <v>0</v>
      </c>
      <c r="D45" s="129">
        <f aca="true" t="shared" si="16" ref="D45:T45">COUNTIF(D$4:D$41,4)</f>
        <v>0</v>
      </c>
      <c r="E45" s="129">
        <f t="shared" si="16"/>
        <v>0</v>
      </c>
      <c r="F45" s="129">
        <f t="shared" si="16"/>
        <v>0</v>
      </c>
      <c r="G45" s="129">
        <f t="shared" si="16"/>
        <v>0</v>
      </c>
      <c r="H45" s="129">
        <f t="shared" si="16"/>
        <v>1</v>
      </c>
      <c r="I45" s="129">
        <f t="shared" si="16"/>
        <v>0</v>
      </c>
      <c r="J45" s="129">
        <f t="shared" si="16"/>
        <v>0</v>
      </c>
      <c r="K45" s="129">
        <f t="shared" si="16"/>
        <v>0</v>
      </c>
      <c r="L45" s="129">
        <f t="shared" si="16"/>
        <v>0</v>
      </c>
      <c r="M45" s="129">
        <f t="shared" si="16"/>
        <v>0</v>
      </c>
      <c r="N45" s="129">
        <f t="shared" si="16"/>
        <v>0</v>
      </c>
      <c r="O45" s="129">
        <f t="shared" si="16"/>
        <v>0</v>
      </c>
      <c r="P45" s="129">
        <f t="shared" si="16"/>
        <v>0</v>
      </c>
      <c r="Q45" s="129">
        <f t="shared" si="16"/>
        <v>0</v>
      </c>
      <c r="R45" s="129"/>
      <c r="S45" s="129">
        <f t="shared" si="16"/>
        <v>0</v>
      </c>
      <c r="T45" s="130">
        <f t="shared" si="16"/>
        <v>0</v>
      </c>
      <c r="U45" s="185">
        <f>COUNTIF(U$4:U$41,"bd")</f>
        <v>0</v>
      </c>
      <c r="V45" s="102" t="s">
        <v>139</v>
      </c>
      <c r="W45" s="242" t="s">
        <v>136</v>
      </c>
      <c r="X45" s="242"/>
      <c r="Y45" s="242"/>
      <c r="Z45" s="242"/>
      <c r="AA45" s="242"/>
      <c r="AB45" s="242"/>
      <c r="AC45" s="242"/>
      <c r="AD45" s="238">
        <f>COUNTA(Dane!B4:B41)-AG43</f>
        <v>22</v>
      </c>
      <c r="AE45" s="238"/>
      <c r="AF45" s="238"/>
    </row>
    <row r="46" spans="1:32" ht="15">
      <c r="A46" s="109"/>
      <c r="B46" s="175" t="s">
        <v>125</v>
      </c>
      <c r="C46" s="128">
        <f>COUNTIF(C$4:C$41,3)</f>
        <v>0</v>
      </c>
      <c r="D46" s="129">
        <f aca="true" t="shared" si="17" ref="D46:T46">COUNTIF(D$4:D$41,3)</f>
        <v>0</v>
      </c>
      <c r="E46" s="129">
        <f t="shared" si="17"/>
        <v>0</v>
      </c>
      <c r="F46" s="129">
        <f t="shared" si="17"/>
        <v>0</v>
      </c>
      <c r="G46" s="129">
        <f t="shared" si="17"/>
        <v>0</v>
      </c>
      <c r="H46" s="129">
        <f t="shared" si="17"/>
        <v>1</v>
      </c>
      <c r="I46" s="129">
        <f t="shared" si="17"/>
        <v>0</v>
      </c>
      <c r="J46" s="129">
        <f t="shared" si="17"/>
        <v>1</v>
      </c>
      <c r="K46" s="129">
        <f t="shared" si="17"/>
        <v>0</v>
      </c>
      <c r="L46" s="129">
        <f t="shared" si="17"/>
        <v>0</v>
      </c>
      <c r="M46" s="129">
        <f t="shared" si="17"/>
        <v>0</v>
      </c>
      <c r="N46" s="129">
        <f t="shared" si="17"/>
        <v>0</v>
      </c>
      <c r="O46" s="129">
        <f t="shared" si="17"/>
        <v>0</v>
      </c>
      <c r="P46" s="129">
        <f t="shared" si="17"/>
        <v>0</v>
      </c>
      <c r="Q46" s="129">
        <f t="shared" si="17"/>
        <v>0</v>
      </c>
      <c r="R46" s="129"/>
      <c r="S46" s="129">
        <f t="shared" si="17"/>
        <v>0</v>
      </c>
      <c r="T46" s="130">
        <f t="shared" si="17"/>
        <v>0</v>
      </c>
      <c r="U46" s="104">
        <f>COUNTIF(U$4:U$41,"db")</f>
        <v>0</v>
      </c>
      <c r="V46" s="104" t="s">
        <v>66</v>
      </c>
      <c r="W46" s="242" t="s">
        <v>133</v>
      </c>
      <c r="X46" s="242"/>
      <c r="Y46" s="242"/>
      <c r="Z46" s="242"/>
      <c r="AA46" s="242"/>
      <c r="AB46" s="242"/>
      <c r="AC46" s="242"/>
      <c r="AD46" s="238">
        <f>AH43+AI43</f>
        <v>2</v>
      </c>
      <c r="AE46" s="238"/>
      <c r="AF46" s="238"/>
    </row>
    <row r="47" spans="1:32" ht="15">
      <c r="A47" s="109"/>
      <c r="B47" s="175" t="s">
        <v>126</v>
      </c>
      <c r="C47" s="128">
        <f>COUNTIF(C$4:C$41,2)</f>
        <v>0</v>
      </c>
      <c r="D47" s="129">
        <f aca="true" t="shared" si="18" ref="D47:T47">COUNTIF(D$4:D$41,2)</f>
        <v>0</v>
      </c>
      <c r="E47" s="129">
        <f t="shared" si="18"/>
        <v>0</v>
      </c>
      <c r="F47" s="129">
        <f t="shared" si="18"/>
        <v>0</v>
      </c>
      <c r="G47" s="129">
        <f t="shared" si="18"/>
        <v>0</v>
      </c>
      <c r="H47" s="129">
        <f t="shared" si="18"/>
        <v>0</v>
      </c>
      <c r="I47" s="129">
        <f t="shared" si="18"/>
        <v>0</v>
      </c>
      <c r="J47" s="129">
        <f t="shared" si="18"/>
        <v>0</v>
      </c>
      <c r="K47" s="129">
        <f t="shared" si="18"/>
        <v>0</v>
      </c>
      <c r="L47" s="129">
        <f t="shared" si="18"/>
        <v>0</v>
      </c>
      <c r="M47" s="129">
        <f t="shared" si="18"/>
        <v>0</v>
      </c>
      <c r="N47" s="129">
        <f t="shared" si="18"/>
        <v>0</v>
      </c>
      <c r="O47" s="129">
        <f t="shared" si="18"/>
        <v>2</v>
      </c>
      <c r="P47" s="129">
        <f t="shared" si="18"/>
        <v>0</v>
      </c>
      <c r="Q47" s="129">
        <f t="shared" si="18"/>
        <v>0</v>
      </c>
      <c r="R47" s="129"/>
      <c r="S47" s="129">
        <f t="shared" si="18"/>
        <v>0</v>
      </c>
      <c r="T47" s="130">
        <f t="shared" si="18"/>
        <v>0</v>
      </c>
      <c r="U47" s="104">
        <f>COUNTIF(U$4:U$41,"po")</f>
        <v>1</v>
      </c>
      <c r="V47" s="104" t="s">
        <v>114</v>
      </c>
      <c r="W47" s="242" t="s">
        <v>134</v>
      </c>
      <c r="X47" s="242"/>
      <c r="Y47" s="242"/>
      <c r="Z47" s="242"/>
      <c r="AA47" s="242"/>
      <c r="AB47" s="242"/>
      <c r="AC47" s="242"/>
      <c r="AD47" s="238">
        <f>AJ43</f>
        <v>0</v>
      </c>
      <c r="AE47" s="238"/>
      <c r="AF47" s="238"/>
    </row>
    <row r="48" spans="1:32" ht="15">
      <c r="A48" s="110"/>
      <c r="B48" s="176" t="s">
        <v>127</v>
      </c>
      <c r="C48" s="128">
        <f>COUNTIF(C$4:C$41,1)</f>
        <v>0</v>
      </c>
      <c r="D48" s="129">
        <f aca="true" t="shared" si="19" ref="D48:T48">COUNTIF(D$4:D$41,1)</f>
        <v>0</v>
      </c>
      <c r="E48" s="129">
        <f t="shared" si="19"/>
        <v>0</v>
      </c>
      <c r="F48" s="129">
        <f t="shared" si="19"/>
        <v>0</v>
      </c>
      <c r="G48" s="129">
        <f t="shared" si="19"/>
        <v>0</v>
      </c>
      <c r="H48" s="129">
        <f t="shared" si="19"/>
        <v>0</v>
      </c>
      <c r="I48" s="129">
        <f t="shared" si="19"/>
        <v>0</v>
      </c>
      <c r="J48" s="129">
        <f t="shared" si="19"/>
        <v>0</v>
      </c>
      <c r="K48" s="129">
        <f t="shared" si="19"/>
        <v>0</v>
      </c>
      <c r="L48" s="129">
        <f t="shared" si="19"/>
        <v>1</v>
      </c>
      <c r="M48" s="129">
        <f t="shared" si="19"/>
        <v>1</v>
      </c>
      <c r="N48" s="129">
        <f t="shared" si="19"/>
        <v>0</v>
      </c>
      <c r="O48" s="129">
        <f t="shared" si="19"/>
        <v>1</v>
      </c>
      <c r="P48" s="129">
        <f t="shared" si="19"/>
        <v>0</v>
      </c>
      <c r="Q48" s="129">
        <f t="shared" si="19"/>
        <v>0</v>
      </c>
      <c r="R48" s="129"/>
      <c r="S48" s="129">
        <f t="shared" si="19"/>
        <v>0</v>
      </c>
      <c r="T48" s="130">
        <f t="shared" si="19"/>
        <v>0</v>
      </c>
      <c r="U48" s="104">
        <f>COUNTIF(U$4:U$41,"np")</f>
        <v>2</v>
      </c>
      <c r="V48" s="104" t="s">
        <v>115</v>
      </c>
      <c r="W48" s="267" t="s">
        <v>135</v>
      </c>
      <c r="X48" s="267"/>
      <c r="Y48" s="267"/>
      <c r="Z48" s="267"/>
      <c r="AA48" s="267"/>
      <c r="AB48" s="267"/>
      <c r="AC48" s="267"/>
      <c r="AD48" s="238">
        <f>SUM(C49:T49)</f>
        <v>1</v>
      </c>
      <c r="AE48" s="238"/>
      <c r="AF48" s="238"/>
    </row>
    <row r="49" spans="1:32" ht="15">
      <c r="A49" s="166"/>
      <c r="B49" s="177" t="s">
        <v>129</v>
      </c>
      <c r="C49" s="131">
        <f>COUNTIF(C$4:C$41,"nkl")</f>
        <v>0</v>
      </c>
      <c r="D49" s="132">
        <f aca="true" t="shared" si="20" ref="D49:T49">COUNTIF(D$4:D$41,"nkl")</f>
        <v>0</v>
      </c>
      <c r="E49" s="132">
        <f t="shared" si="20"/>
        <v>0</v>
      </c>
      <c r="F49" s="132">
        <f t="shared" si="20"/>
        <v>0</v>
      </c>
      <c r="G49" s="132">
        <f t="shared" si="20"/>
        <v>0</v>
      </c>
      <c r="H49" s="132">
        <f t="shared" si="20"/>
        <v>0</v>
      </c>
      <c r="I49" s="132">
        <f t="shared" si="20"/>
        <v>0</v>
      </c>
      <c r="J49" s="132">
        <f t="shared" si="20"/>
        <v>0</v>
      </c>
      <c r="K49" s="132">
        <f t="shared" si="20"/>
        <v>0</v>
      </c>
      <c r="L49" s="132">
        <f t="shared" si="20"/>
        <v>0</v>
      </c>
      <c r="M49" s="132">
        <f t="shared" si="20"/>
        <v>1</v>
      </c>
      <c r="N49" s="132">
        <f t="shared" si="20"/>
        <v>0</v>
      </c>
      <c r="O49" s="132">
        <f t="shared" si="20"/>
        <v>0</v>
      </c>
      <c r="P49" s="132">
        <f t="shared" si="20"/>
        <v>0</v>
      </c>
      <c r="Q49" s="132">
        <f t="shared" si="20"/>
        <v>0</v>
      </c>
      <c r="R49" s="132"/>
      <c r="S49" s="132">
        <f t="shared" si="20"/>
        <v>0</v>
      </c>
      <c r="T49" s="133">
        <f t="shared" si="20"/>
        <v>0</v>
      </c>
      <c r="U49" s="106">
        <f>COUNTIF(U$4:U$41,"ng")</f>
        <v>1</v>
      </c>
      <c r="V49" s="106" t="s">
        <v>130</v>
      </c>
      <c r="W49" s="42"/>
      <c r="X49" s="42"/>
      <c r="Y49" s="42"/>
      <c r="Z49" s="42"/>
      <c r="AA49" s="167"/>
      <c r="AB49" s="167"/>
      <c r="AC49" s="182"/>
      <c r="AD49" s="183"/>
      <c r="AE49" s="97"/>
      <c r="AF49" s="98"/>
    </row>
    <row r="50" spans="1:32" ht="28.5" customHeight="1">
      <c r="A50" s="43"/>
      <c r="B50" s="44" t="s">
        <v>61</v>
      </c>
      <c r="C50" s="134">
        <f>IF(ISERROR(AVERAGE(C4:C41)),"",AVERAGE(C4:C41))</f>
      </c>
      <c r="D50" s="135">
        <f aca="true" t="shared" si="21" ref="D50:T50">IF(ISERROR(AVERAGE(D4:D41)),"",AVERAGE(D4:D41))</f>
      </c>
      <c r="E50" s="135">
        <f t="shared" si="21"/>
      </c>
      <c r="F50" s="135">
        <f t="shared" si="21"/>
        <v>5</v>
      </c>
      <c r="G50" s="135">
        <f t="shared" si="21"/>
      </c>
      <c r="H50" s="135">
        <f t="shared" si="21"/>
        <v>3.5</v>
      </c>
      <c r="I50" s="135">
        <f t="shared" si="21"/>
      </c>
      <c r="J50" s="135">
        <f t="shared" si="21"/>
        <v>3</v>
      </c>
      <c r="K50" s="135">
        <f t="shared" si="21"/>
        <v>5</v>
      </c>
      <c r="L50" s="135">
        <f t="shared" si="21"/>
        <v>1</v>
      </c>
      <c r="M50" s="135">
        <f t="shared" si="21"/>
        <v>1</v>
      </c>
      <c r="N50" s="135">
        <f t="shared" si="21"/>
      </c>
      <c r="O50" s="135">
        <f t="shared" si="21"/>
        <v>1.6666666666666667</v>
      </c>
      <c r="P50" s="135">
        <f t="shared" si="21"/>
      </c>
      <c r="Q50" s="135">
        <f t="shared" si="21"/>
      </c>
      <c r="R50" s="135"/>
      <c r="S50" s="135">
        <f t="shared" si="21"/>
      </c>
      <c r="T50" s="136">
        <f t="shared" si="21"/>
      </c>
      <c r="U50" s="184">
        <f>SUM(U44:U49)</f>
        <v>5</v>
      </c>
      <c r="V50" s="245" t="s">
        <v>68</v>
      </c>
      <c r="W50" s="246"/>
      <c r="X50" s="246"/>
      <c r="Y50" s="246"/>
      <c r="Z50" s="247"/>
      <c r="AA50" s="243">
        <f>IF(ISERROR(AVERAGE(D4:T41)),"",AVERAGE(D4:T41))</f>
        <v>2.7</v>
      </c>
      <c r="AB50" s="244">
        <f>IF(ISERROR(AVERAGE(C9:T47)),"",AVERAGE(C9:T47))</f>
        <v>0.1348314606741573</v>
      </c>
      <c r="AC50" s="178"/>
      <c r="AD50" s="45"/>
      <c r="AE50" s="46"/>
      <c r="AF50" s="47"/>
    </row>
    <row r="51" spans="1:32" ht="13.5" customHeight="1">
      <c r="A51" s="88"/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89"/>
      <c r="W51" s="89"/>
      <c r="X51" s="89"/>
      <c r="Y51" s="89"/>
      <c r="Z51" s="89"/>
      <c r="AA51" s="91"/>
      <c r="AB51" s="91"/>
      <c r="AC51" s="88"/>
      <c r="AD51" s="92"/>
      <c r="AE51" s="92"/>
      <c r="AF51" s="92"/>
    </row>
    <row r="52" spans="1:32" ht="13.5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89"/>
      <c r="W52" s="89"/>
      <c r="X52" s="89"/>
      <c r="Y52" s="89"/>
      <c r="Z52" s="89"/>
      <c r="AA52" s="91"/>
      <c r="AB52" s="91"/>
      <c r="AC52" s="88"/>
      <c r="AD52" s="92"/>
      <c r="AE52" s="92"/>
      <c r="AF52" s="92"/>
    </row>
    <row r="53" spans="1:32" ht="13.5" customHeight="1">
      <c r="A53" s="88"/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89"/>
      <c r="W53" s="89"/>
      <c r="X53" s="89"/>
      <c r="Y53" s="89"/>
      <c r="Z53" s="89"/>
      <c r="AA53" s="91"/>
      <c r="AB53" s="91"/>
      <c r="AC53" s="88"/>
      <c r="AD53" s="92"/>
      <c r="AE53" s="92"/>
      <c r="AF53" s="92"/>
    </row>
    <row r="54" spans="1:32" ht="13.5" customHeight="1">
      <c r="A54" s="88"/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89"/>
      <c r="W54" s="89"/>
      <c r="X54" s="89"/>
      <c r="Y54" s="89"/>
      <c r="Z54" s="89"/>
      <c r="AA54" s="91"/>
      <c r="AB54" s="91"/>
      <c r="AC54" s="88"/>
      <c r="AD54" s="92"/>
      <c r="AE54" s="92"/>
      <c r="AF54" s="92"/>
    </row>
    <row r="55" spans="1:32" ht="13.5" customHeight="1">
      <c r="A55" s="88"/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89"/>
      <c r="W55" s="89"/>
      <c r="X55" s="89"/>
      <c r="Y55" s="89"/>
      <c r="Z55" s="89"/>
      <c r="AA55" s="91"/>
      <c r="AB55" s="91"/>
      <c r="AC55" s="88"/>
      <c r="AD55" s="92"/>
      <c r="AE55" s="92"/>
      <c r="AF55" s="92"/>
    </row>
    <row r="56" spans="1:32" ht="13.5" customHeight="1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89"/>
      <c r="W56" s="89"/>
      <c r="X56" s="89"/>
      <c r="Y56" s="89"/>
      <c r="Z56" s="89"/>
      <c r="AA56" s="91"/>
      <c r="AB56" s="91"/>
      <c r="AC56" s="88"/>
      <c r="AD56" s="92"/>
      <c r="AE56" s="92"/>
      <c r="AF56" s="92"/>
    </row>
    <row r="57" spans="1:32" ht="13.5" customHeight="1">
      <c r="A57" s="88"/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89"/>
      <c r="W57" s="89"/>
      <c r="X57" s="89"/>
      <c r="Y57" s="89"/>
      <c r="Z57" s="89"/>
      <c r="AA57" s="91"/>
      <c r="AB57" s="91"/>
      <c r="AC57" s="88"/>
      <c r="AD57" s="92"/>
      <c r="AE57" s="92"/>
      <c r="AF57" s="92"/>
    </row>
    <row r="58" spans="1:32" ht="13.5" customHeight="1">
      <c r="A58" s="88"/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89"/>
      <c r="W58" s="89"/>
      <c r="X58" s="89"/>
      <c r="Y58" s="89"/>
      <c r="Z58" s="89"/>
      <c r="AA58" s="91"/>
      <c r="AB58" s="91"/>
      <c r="AC58" s="88"/>
      <c r="AD58" s="92"/>
      <c r="AE58" s="92"/>
      <c r="AF58" s="92"/>
    </row>
    <row r="59" spans="1:32" ht="13.5" customHeight="1">
      <c r="A59" s="88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89"/>
      <c r="W59" s="89"/>
      <c r="X59" s="89"/>
      <c r="Y59" s="89"/>
      <c r="Z59" s="89"/>
      <c r="AA59" s="91"/>
      <c r="AB59" s="91"/>
      <c r="AC59" s="88"/>
      <c r="AD59" s="92"/>
      <c r="AE59" s="92"/>
      <c r="AF59" s="92"/>
    </row>
    <row r="60" spans="1:32" ht="13.5" customHeight="1">
      <c r="A60" s="88"/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89"/>
      <c r="W60" s="89"/>
      <c r="X60" s="89"/>
      <c r="Y60" s="89"/>
      <c r="Z60" s="89"/>
      <c r="AA60" s="91"/>
      <c r="AB60" s="91"/>
      <c r="AC60" s="88"/>
      <c r="AD60" s="92"/>
      <c r="AE60" s="92"/>
      <c r="AF60" s="92"/>
    </row>
    <row r="61" spans="1:32" ht="13.5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89"/>
      <c r="W61" s="89"/>
      <c r="X61" s="89"/>
      <c r="Y61" s="89"/>
      <c r="Z61" s="89"/>
      <c r="AA61" s="91"/>
      <c r="AB61" s="91"/>
      <c r="AC61" s="88"/>
      <c r="AD61" s="92"/>
      <c r="AE61" s="92"/>
      <c r="AF61" s="92"/>
    </row>
    <row r="62" spans="1:32" ht="13.5" customHeight="1">
      <c r="A62" s="88"/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89"/>
      <c r="W62" s="89"/>
      <c r="X62" s="89"/>
      <c r="Y62" s="89"/>
      <c r="Z62" s="89"/>
      <c r="AA62" s="91"/>
      <c r="AB62" s="91"/>
      <c r="AC62" s="88"/>
      <c r="AD62" s="92"/>
      <c r="AE62" s="92"/>
      <c r="AF62" s="92"/>
    </row>
    <row r="63" spans="1:32" ht="13.5" customHeight="1">
      <c r="A63" s="88"/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89"/>
      <c r="W63" s="89"/>
      <c r="X63" s="89"/>
      <c r="Y63" s="89"/>
      <c r="Z63" s="89"/>
      <c r="AA63" s="91"/>
      <c r="AB63" s="91"/>
      <c r="AC63" s="88"/>
      <c r="AD63" s="92"/>
      <c r="AE63" s="92"/>
      <c r="AF63" s="92"/>
    </row>
    <row r="64" spans="1:32" ht="12.75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89"/>
      <c r="W64" s="89"/>
      <c r="X64" s="89"/>
      <c r="Y64" s="89"/>
      <c r="Z64" s="89"/>
      <c r="AA64" s="91"/>
      <c r="AB64" s="91"/>
      <c r="AC64" s="88"/>
      <c r="AD64" s="92"/>
      <c r="AE64" s="92"/>
      <c r="AF64" s="92"/>
    </row>
    <row r="65" ht="12.75">
      <c r="B65" s="100" t="s">
        <v>107</v>
      </c>
    </row>
    <row r="66" spans="1:32" ht="21" customHeight="1">
      <c r="A66" s="88"/>
      <c r="B66" s="89"/>
      <c r="C66" s="93" t="s">
        <v>100</v>
      </c>
      <c r="U66" s="265">
        <f>COUNTA(Dane!B4:B41)-AG43</f>
        <v>22</v>
      </c>
      <c r="V66" s="265"/>
      <c r="W66" s="268">
        <f>U66/COUNTA(Dane!B4:B41)%</f>
        <v>91.66666666666667</v>
      </c>
      <c r="X66" s="268"/>
      <c r="Y66" s="41" t="s">
        <v>101</v>
      </c>
      <c r="Z66" s="89"/>
      <c r="AA66" s="91"/>
      <c r="AB66" s="91"/>
      <c r="AC66" s="88"/>
      <c r="AD66" s="92"/>
      <c r="AE66" s="92"/>
      <c r="AF66" s="92"/>
    </row>
    <row r="67" spans="3:21" ht="21" customHeight="1">
      <c r="C67" s="264" t="s">
        <v>102</v>
      </c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</row>
    <row r="68" spans="3:22" ht="27" customHeight="1">
      <c r="C68" s="241" t="s">
        <v>96</v>
      </c>
      <c r="D68" s="241"/>
      <c r="E68" s="241"/>
      <c r="F68" s="241"/>
      <c r="G68" s="241" t="s">
        <v>97</v>
      </c>
      <c r="H68" s="241"/>
      <c r="I68" s="241"/>
      <c r="J68" s="241"/>
      <c r="K68" s="241" t="s">
        <v>98</v>
      </c>
      <c r="L68" s="241"/>
      <c r="M68" s="241"/>
      <c r="N68" s="241"/>
      <c r="O68" s="266" t="s">
        <v>99</v>
      </c>
      <c r="P68" s="266"/>
      <c r="Q68" s="266"/>
      <c r="R68" s="266"/>
      <c r="S68" s="266"/>
      <c r="T68" s="266"/>
      <c r="U68" s="266"/>
      <c r="V68" s="87"/>
    </row>
    <row r="69" spans="3:21" ht="12.75">
      <c r="C69" s="238">
        <v>6</v>
      </c>
      <c r="D69" s="238"/>
      <c r="E69" s="238"/>
      <c r="F69" s="238"/>
      <c r="G69" s="238">
        <f>V43</f>
        <v>0</v>
      </c>
      <c r="H69" s="238"/>
      <c r="I69" s="238"/>
      <c r="J69" s="238"/>
      <c r="K69" s="238">
        <f aca="true" t="shared" si="22" ref="K69:K74">C69*G69</f>
        <v>0</v>
      </c>
      <c r="L69" s="238"/>
      <c r="M69" s="238"/>
      <c r="N69" s="238"/>
      <c r="O69" s="238"/>
      <c r="P69" s="238"/>
      <c r="Q69" s="238"/>
      <c r="R69" s="238"/>
      <c r="S69" s="238"/>
      <c r="T69" s="238"/>
      <c r="U69" s="238"/>
    </row>
    <row r="70" spans="3:21" ht="12.75">
      <c r="C70" s="238">
        <v>5</v>
      </c>
      <c r="D70" s="238"/>
      <c r="E70" s="238"/>
      <c r="F70" s="238"/>
      <c r="G70" s="238">
        <f>W43</f>
        <v>2</v>
      </c>
      <c r="H70" s="238"/>
      <c r="I70" s="238"/>
      <c r="J70" s="238"/>
      <c r="K70" s="238">
        <f t="shared" si="22"/>
        <v>10</v>
      </c>
      <c r="L70" s="238"/>
      <c r="M70" s="238"/>
      <c r="N70" s="238"/>
      <c r="O70" s="238"/>
      <c r="P70" s="238"/>
      <c r="Q70" s="238"/>
      <c r="R70" s="238"/>
      <c r="S70" s="238"/>
      <c r="T70" s="238"/>
      <c r="U70" s="238"/>
    </row>
    <row r="71" spans="3:21" ht="12.75">
      <c r="C71" s="238">
        <v>4</v>
      </c>
      <c r="D71" s="238"/>
      <c r="E71" s="238"/>
      <c r="F71" s="238"/>
      <c r="G71" s="238">
        <f>X43</f>
        <v>1</v>
      </c>
      <c r="H71" s="238"/>
      <c r="I71" s="238"/>
      <c r="J71" s="238"/>
      <c r="K71" s="238">
        <f t="shared" si="22"/>
        <v>4</v>
      </c>
      <c r="L71" s="238"/>
      <c r="M71" s="238"/>
      <c r="N71" s="238"/>
      <c r="O71" s="238"/>
      <c r="P71" s="238"/>
      <c r="Q71" s="238"/>
      <c r="R71" s="238"/>
      <c r="S71" s="238"/>
      <c r="T71" s="238"/>
      <c r="U71" s="238"/>
    </row>
    <row r="72" spans="3:21" ht="12.75">
      <c r="C72" s="238">
        <v>3</v>
      </c>
      <c r="D72" s="238"/>
      <c r="E72" s="238"/>
      <c r="F72" s="238"/>
      <c r="G72" s="238">
        <f>Y43</f>
        <v>2</v>
      </c>
      <c r="H72" s="238"/>
      <c r="I72" s="238"/>
      <c r="J72" s="238"/>
      <c r="K72" s="238">
        <f t="shared" si="22"/>
        <v>6</v>
      </c>
      <c r="L72" s="238"/>
      <c r="M72" s="238"/>
      <c r="N72" s="238"/>
      <c r="O72" s="238"/>
      <c r="P72" s="238"/>
      <c r="Q72" s="238"/>
      <c r="R72" s="238"/>
      <c r="S72" s="238"/>
      <c r="T72" s="238"/>
      <c r="U72" s="238"/>
    </row>
    <row r="73" spans="3:21" ht="12.75">
      <c r="C73" s="238">
        <v>2</v>
      </c>
      <c r="D73" s="238"/>
      <c r="E73" s="238"/>
      <c r="F73" s="238"/>
      <c r="G73" s="238">
        <f>Z43</f>
        <v>2</v>
      </c>
      <c r="H73" s="238"/>
      <c r="I73" s="238"/>
      <c r="J73" s="238"/>
      <c r="K73" s="238">
        <f t="shared" si="22"/>
        <v>4</v>
      </c>
      <c r="L73" s="238"/>
      <c r="M73" s="238"/>
      <c r="N73" s="238"/>
      <c r="O73" s="238"/>
      <c r="P73" s="238"/>
      <c r="Q73" s="238"/>
      <c r="R73" s="238"/>
      <c r="S73" s="238"/>
      <c r="T73" s="238"/>
      <c r="U73" s="238"/>
    </row>
    <row r="74" spans="3:21" ht="12.75">
      <c r="C74" s="238">
        <v>1</v>
      </c>
      <c r="D74" s="238"/>
      <c r="E74" s="238"/>
      <c r="F74" s="238"/>
      <c r="G74" s="238">
        <f>AA43</f>
        <v>3</v>
      </c>
      <c r="H74" s="238"/>
      <c r="I74" s="238"/>
      <c r="J74" s="238"/>
      <c r="K74" s="238">
        <f t="shared" si="22"/>
        <v>3</v>
      </c>
      <c r="L74" s="238"/>
      <c r="M74" s="238"/>
      <c r="N74" s="238"/>
      <c r="O74" s="238"/>
      <c r="P74" s="238"/>
      <c r="Q74" s="238"/>
      <c r="R74" s="238"/>
      <c r="S74" s="238"/>
      <c r="T74" s="238"/>
      <c r="U74" s="238"/>
    </row>
    <row r="75" spans="3:21" ht="12.75">
      <c r="C75" s="238" t="s">
        <v>10</v>
      </c>
      <c r="D75" s="238"/>
      <c r="E75" s="238"/>
      <c r="F75" s="238"/>
      <c r="G75" s="238">
        <f>SUM(G69:J74)</f>
        <v>10</v>
      </c>
      <c r="H75" s="238"/>
      <c r="I75" s="238"/>
      <c r="J75" s="238"/>
      <c r="K75" s="238">
        <f>SUM(K69:N74)</f>
        <v>27</v>
      </c>
      <c r="L75" s="238"/>
      <c r="M75" s="238"/>
      <c r="N75" s="238"/>
      <c r="O75" s="237">
        <f>IF(ISERROR(K75/G75),"",K75/G75)</f>
        <v>2.7</v>
      </c>
      <c r="P75" s="237"/>
      <c r="Q75" s="237"/>
      <c r="R75" s="237"/>
      <c r="S75" s="237"/>
      <c r="T75" s="237"/>
      <c r="U75" s="237"/>
    </row>
    <row r="76" ht="21" customHeight="1">
      <c r="C76" s="93" t="s">
        <v>103</v>
      </c>
    </row>
    <row r="77" spans="3:26" ht="12.75">
      <c r="C77" s="238" t="s">
        <v>34</v>
      </c>
      <c r="D77" s="238"/>
      <c r="E77" s="238"/>
      <c r="F77" s="238"/>
      <c r="G77" s="238" t="s">
        <v>35</v>
      </c>
      <c r="H77" s="238"/>
      <c r="I77" s="238"/>
      <c r="J77" s="238"/>
      <c r="K77" s="238" t="s">
        <v>36</v>
      </c>
      <c r="L77" s="238"/>
      <c r="M77" s="238"/>
      <c r="N77" s="238"/>
      <c r="O77" s="238" t="s">
        <v>37</v>
      </c>
      <c r="P77" s="238"/>
      <c r="Q77" s="238"/>
      <c r="R77" s="238"/>
      <c r="S77" s="238"/>
      <c r="T77" s="238"/>
      <c r="U77" s="238" t="s">
        <v>38</v>
      </c>
      <c r="V77" s="238"/>
      <c r="W77" s="238"/>
      <c r="X77" s="238" t="s">
        <v>104</v>
      </c>
      <c r="Y77" s="238"/>
      <c r="Z77" s="238"/>
    </row>
    <row r="78" spans="3:26" ht="12.75">
      <c r="C78" s="237">
        <f>Zestaw!F5</f>
      </c>
      <c r="D78" s="238"/>
      <c r="E78" s="238"/>
      <c r="F78" s="238"/>
      <c r="G78" s="237">
        <f>Zestaw!F6</f>
      </c>
      <c r="H78" s="238"/>
      <c r="I78" s="238"/>
      <c r="J78" s="238"/>
      <c r="K78" s="237">
        <f>Zestaw!F7</f>
      </c>
      <c r="L78" s="238"/>
      <c r="M78" s="238"/>
      <c r="N78" s="238"/>
      <c r="O78" s="237">
        <f>Zestaw!F8</f>
      </c>
      <c r="P78" s="238"/>
      <c r="Q78" s="238"/>
      <c r="R78" s="238"/>
      <c r="S78" s="238"/>
      <c r="T78" s="238"/>
      <c r="U78" s="237">
        <f>Zestaw!F9</f>
      </c>
      <c r="V78" s="238"/>
      <c r="W78" s="238"/>
      <c r="X78" s="237">
        <f>Zestaw!F10</f>
      </c>
      <c r="Y78" s="238"/>
      <c r="Z78" s="238"/>
    </row>
    <row r="79" ht="21" customHeight="1">
      <c r="B79" s="100" t="s">
        <v>108</v>
      </c>
    </row>
    <row r="80" spans="3:19" ht="15" customHeight="1">
      <c r="C80" s="41" t="s">
        <v>109</v>
      </c>
      <c r="P80" s="101" t="s">
        <v>110</v>
      </c>
      <c r="Q80" s="101"/>
      <c r="R80" s="101"/>
      <c r="S80" s="94">
        <f>AH43</f>
        <v>1</v>
      </c>
    </row>
    <row r="81" spans="3:19" ht="15" customHeight="1">
      <c r="C81" s="41" t="s">
        <v>111</v>
      </c>
      <c r="P81" s="101" t="s">
        <v>110</v>
      </c>
      <c r="Q81" s="101"/>
      <c r="R81" s="101"/>
      <c r="S81" s="94">
        <f>AI43</f>
        <v>1</v>
      </c>
    </row>
    <row r="82" spans="3:19" ht="15" customHeight="1">
      <c r="C82" s="41" t="s">
        <v>112</v>
      </c>
      <c r="P82" s="101" t="s">
        <v>110</v>
      </c>
      <c r="Q82" s="101"/>
      <c r="R82" s="101"/>
      <c r="S82" s="94">
        <f>AJ43</f>
        <v>0</v>
      </c>
    </row>
  </sheetData>
  <mergeCells count="70">
    <mergeCell ref="AB42:AC43"/>
    <mergeCell ref="AD47:AF47"/>
    <mergeCell ref="AD48:AF48"/>
    <mergeCell ref="C2:T2"/>
    <mergeCell ref="V2:AA2"/>
    <mergeCell ref="AD2:AE2"/>
    <mergeCell ref="AF2:AF3"/>
    <mergeCell ref="AD44:AF44"/>
    <mergeCell ref="AB2:AB3"/>
    <mergeCell ref="AC2:AC3"/>
    <mergeCell ref="AD45:AF45"/>
    <mergeCell ref="O68:U68"/>
    <mergeCell ref="G69:J69"/>
    <mergeCell ref="G70:J70"/>
    <mergeCell ref="O69:U74"/>
    <mergeCell ref="K74:N74"/>
    <mergeCell ref="G72:J72"/>
    <mergeCell ref="W47:AC47"/>
    <mergeCell ref="W48:AC48"/>
    <mergeCell ref="W66:X66"/>
    <mergeCell ref="O75:U75"/>
    <mergeCell ref="C75:F75"/>
    <mergeCell ref="C69:F69"/>
    <mergeCell ref="C70:F70"/>
    <mergeCell ref="C71:F71"/>
    <mergeCell ref="C72:F72"/>
    <mergeCell ref="K75:N75"/>
    <mergeCell ref="G73:J73"/>
    <mergeCell ref="G75:J75"/>
    <mergeCell ref="C73:F73"/>
    <mergeCell ref="C74:F74"/>
    <mergeCell ref="G74:J74"/>
    <mergeCell ref="C67:U67"/>
    <mergeCell ref="U66:V66"/>
    <mergeCell ref="K72:N72"/>
    <mergeCell ref="K73:N73"/>
    <mergeCell ref="G71:J71"/>
    <mergeCell ref="K69:N69"/>
    <mergeCell ref="K70:N70"/>
    <mergeCell ref="K71:N71"/>
    <mergeCell ref="AD46:AF46"/>
    <mergeCell ref="AA50:AB50"/>
    <mergeCell ref="V50:Z50"/>
    <mergeCell ref="A2:A3"/>
    <mergeCell ref="B2:B3"/>
    <mergeCell ref="A42:B43"/>
    <mergeCell ref="C42:AA42"/>
    <mergeCell ref="U2:U3"/>
    <mergeCell ref="AD42:AF42"/>
    <mergeCell ref="W44:AC44"/>
    <mergeCell ref="A1:J1"/>
    <mergeCell ref="K1:N1"/>
    <mergeCell ref="S1:X1"/>
    <mergeCell ref="U77:W77"/>
    <mergeCell ref="X77:Z77"/>
    <mergeCell ref="C68:F68"/>
    <mergeCell ref="G68:J68"/>
    <mergeCell ref="K68:N68"/>
    <mergeCell ref="W46:AC46"/>
    <mergeCell ref="W45:AC45"/>
    <mergeCell ref="U78:W78"/>
    <mergeCell ref="X78:Z78"/>
    <mergeCell ref="C77:F77"/>
    <mergeCell ref="G77:J77"/>
    <mergeCell ref="C78:F78"/>
    <mergeCell ref="G78:J78"/>
    <mergeCell ref="K78:N78"/>
    <mergeCell ref="O78:T78"/>
    <mergeCell ref="K77:N77"/>
    <mergeCell ref="O77:T77"/>
  </mergeCells>
  <conditionalFormatting sqref="V4:AA41 W44 AA49 AD4:AD42 AE4:AF41 C43:T49 U44:U49 V43:AA43">
    <cfRule type="cellIs" priority="1" dxfId="0" operator="equal" stopIfTrue="1">
      <formula>0</formula>
    </cfRule>
  </conditionalFormatting>
  <conditionalFormatting sqref="C4:C42 D4:U41">
    <cfRule type="cellIs" priority="2" dxfId="1" operator="equal" stopIfTrue="1">
      <formula>1</formula>
    </cfRule>
  </conditionalFormatting>
  <conditionalFormatting sqref="G69:N75 U50 AD43:AF43">
    <cfRule type="cellIs" priority="3" dxfId="0" operator="equal" stopIfTrue="1">
      <formula>0</formula>
    </cfRule>
  </conditionalFormatting>
  <conditionalFormatting sqref="AG42">
    <cfRule type="cellIs" priority="4" dxfId="0" operator="greaterThanOrEqual" stopIfTrue="1">
      <formula>0</formula>
    </cfRule>
  </conditionalFormatting>
  <dataValidations count="2">
    <dataValidation type="list" allowBlank="1" showInputMessage="1" showErrorMessage="1" errorTitle="Niepoprawnie" error="Należy wpisać tylko literę: w, d, p, n" sqref="U4:U41">
      <formula1>"wz, bd, db, po, np, ng"</formula1>
    </dataValidation>
    <dataValidation type="list" allowBlank="1" showInputMessage="1" showErrorMessage="1" sqref="C4:T41">
      <formula1>"6, 5, 4, 3, 2, 1, nkl, zw"</formula1>
    </dataValidation>
  </dataValidations>
  <printOptions/>
  <pageMargins left="0.7874015748031497" right="0.3937007874015748" top="0.7874015748031497" bottom="0.7874015748031497" header="0.5118110236220472" footer="0.5118110236220472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7"/>
  <sheetViews>
    <sheetView showGridLines="0" workbookViewId="0" topLeftCell="A7">
      <selection activeCell="C231" sqref="C231:D231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4" width="11.625" style="0" customWidth="1"/>
    <col min="5" max="5" width="6.25390625" style="0" customWidth="1"/>
    <col min="6" max="6" width="4.75390625" style="0" customWidth="1"/>
    <col min="7" max="7" width="20.125" style="0" customWidth="1"/>
    <col min="8" max="9" width="11.625" style="0" customWidth="1"/>
  </cols>
  <sheetData>
    <row r="1" spans="1:9" s="62" customFormat="1" ht="24.75" customHeight="1">
      <c r="A1" s="60">
        <f>Dane!A4</f>
        <v>1</v>
      </c>
      <c r="B1" s="287" t="str">
        <f>Dane!B4</f>
        <v>Nazwisko Imię</v>
      </c>
      <c r="C1" s="288"/>
      <c r="D1" s="289"/>
      <c r="E1" s="61"/>
      <c r="F1" s="60">
        <f>Dane!A5</f>
        <v>2</v>
      </c>
      <c r="G1" s="287" t="str">
        <f>Dane!B5</f>
        <v>Nazwisko Imię</v>
      </c>
      <c r="H1" s="288"/>
      <c r="I1" s="289"/>
    </row>
    <row r="2" spans="1:9" s="50" customFormat="1" ht="16.5" customHeight="1">
      <c r="A2" s="48">
        <v>1</v>
      </c>
      <c r="B2" s="51" t="str">
        <f>IF(Dane!$F$4="","",Dane!$F$4)</f>
        <v>Religia</v>
      </c>
      <c r="C2" s="293"/>
      <c r="D2" s="293"/>
      <c r="E2" s="49"/>
      <c r="F2" s="48">
        <v>1</v>
      </c>
      <c r="G2" s="51" t="str">
        <f>IF(Dane!$F$4="","",Dane!$F$4)</f>
        <v>Religia</v>
      </c>
      <c r="H2" s="285"/>
      <c r="I2" s="286"/>
    </row>
    <row r="3" spans="1:9" s="50" customFormat="1" ht="16.5" customHeight="1">
      <c r="A3" s="48">
        <v>2</v>
      </c>
      <c r="B3" s="51" t="str">
        <f>IF(Dane!$F$5="","",Dane!$F$5)</f>
        <v>Język polski</v>
      </c>
      <c r="C3" s="293"/>
      <c r="D3" s="293"/>
      <c r="E3" s="49"/>
      <c r="F3" s="48">
        <v>2</v>
      </c>
      <c r="G3" s="51" t="str">
        <f>IF(Dane!$F$5="","",Dane!$F$5)</f>
        <v>Język polski</v>
      </c>
      <c r="H3" s="285"/>
      <c r="I3" s="286"/>
    </row>
    <row r="4" spans="1:9" s="50" customFormat="1" ht="16.5" customHeight="1">
      <c r="A4" s="48">
        <v>3</v>
      </c>
      <c r="B4" s="51" t="str">
        <f>IF(Dane!$B$4="","",Dane!$C$4)</f>
        <v>Język niemiecki</v>
      </c>
      <c r="C4" s="293"/>
      <c r="D4" s="293"/>
      <c r="E4" s="49"/>
      <c r="F4" s="48">
        <v>3</v>
      </c>
      <c r="G4" s="51" t="str">
        <f>IF(Dane!$B$5="","",Dane!$C$5)</f>
        <v>Język angielski</v>
      </c>
      <c r="H4" s="285"/>
      <c r="I4" s="286"/>
    </row>
    <row r="5" spans="1:9" s="50" customFormat="1" ht="16.5" customHeight="1">
      <c r="A5" s="48">
        <v>4</v>
      </c>
      <c r="B5" s="51" t="str">
        <f>IF(Dane!$B$4="","",Dane!$D$4)</f>
        <v>Język francuski</v>
      </c>
      <c r="C5" s="293"/>
      <c r="D5" s="293"/>
      <c r="E5" s="49"/>
      <c r="F5" s="48">
        <v>4</v>
      </c>
      <c r="G5" s="51" t="str">
        <f>IF(Dane!$B$5="","",Dane!$D$5)</f>
        <v>Język rosyjski</v>
      </c>
      <c r="H5" s="285"/>
      <c r="I5" s="286"/>
    </row>
    <row r="6" spans="1:9" s="50" customFormat="1" ht="16.5" customHeight="1">
      <c r="A6" s="48">
        <v>5</v>
      </c>
      <c r="B6" s="51" t="str">
        <f>IF(Dane!$F$10="","",Dane!$F$10)</f>
        <v>Matematyka</v>
      </c>
      <c r="C6" s="293"/>
      <c r="D6" s="293"/>
      <c r="E6" s="49"/>
      <c r="F6" s="48">
        <v>5</v>
      </c>
      <c r="G6" s="51" t="str">
        <f>IF(Dane!$F$10="","",Dane!$F$10)</f>
        <v>Matematyka</v>
      </c>
      <c r="H6" s="285"/>
      <c r="I6" s="286"/>
    </row>
    <row r="7" spans="1:9" s="50" customFormat="1" ht="16.5" customHeight="1">
      <c r="A7" s="48">
        <v>6</v>
      </c>
      <c r="B7" s="51" t="str">
        <f>IF(Dane!$F$11="","",Dane!$F$11)</f>
        <v>Fizyka</v>
      </c>
      <c r="C7" s="293"/>
      <c r="D7" s="293"/>
      <c r="E7" s="49"/>
      <c r="F7" s="48">
        <v>6</v>
      </c>
      <c r="G7" s="51" t="str">
        <f>IF(Dane!$F$11="","",Dane!$F$11)</f>
        <v>Fizyka</v>
      </c>
      <c r="H7" s="285"/>
      <c r="I7" s="286"/>
    </row>
    <row r="8" spans="1:9" s="50" customFormat="1" ht="16.5" customHeight="1">
      <c r="A8" s="48">
        <v>7</v>
      </c>
      <c r="B8" s="51" t="str">
        <f>IF(Dane!$F$12="","",Dane!$F$12)</f>
        <v>Chemia</v>
      </c>
      <c r="C8" s="293"/>
      <c r="D8" s="293"/>
      <c r="E8" s="49"/>
      <c r="F8" s="48">
        <v>7</v>
      </c>
      <c r="G8" s="51" t="str">
        <f>IF(Dane!$F$12="","",Dane!$F$12)</f>
        <v>Chemia</v>
      </c>
      <c r="H8" s="285"/>
      <c r="I8" s="286"/>
    </row>
    <row r="9" spans="1:9" s="50" customFormat="1" ht="16.5" customHeight="1">
      <c r="A9" s="48">
        <v>8</v>
      </c>
      <c r="B9" s="51" t="str">
        <f>IF(Dane!$F$13="","",Dane!$F$13)</f>
        <v>Geografia</v>
      </c>
      <c r="C9" s="285"/>
      <c r="D9" s="286"/>
      <c r="E9" s="49"/>
      <c r="F9" s="48">
        <v>8</v>
      </c>
      <c r="G9" s="51" t="str">
        <f>IF(Dane!$F$13="","",Dane!$F$13)</f>
        <v>Geografia</v>
      </c>
      <c r="H9" s="285"/>
      <c r="I9" s="286"/>
    </row>
    <row r="10" spans="1:9" s="50" customFormat="1" ht="16.5" customHeight="1">
      <c r="A10" s="48">
        <v>9</v>
      </c>
      <c r="B10" s="51" t="str">
        <f>IF(Dane!$F$14="","",Dane!$F$14)</f>
        <v>Historia</v>
      </c>
      <c r="C10" s="285"/>
      <c r="D10" s="286"/>
      <c r="E10" s="49"/>
      <c r="F10" s="48">
        <v>9</v>
      </c>
      <c r="G10" s="51" t="str">
        <f>IF(Dane!$F$14="","",Dane!$F$14)</f>
        <v>Historia</v>
      </c>
      <c r="H10" s="285"/>
      <c r="I10" s="286"/>
    </row>
    <row r="11" spans="1:9" s="50" customFormat="1" ht="16.5" customHeight="1">
      <c r="A11" s="48">
        <v>10</v>
      </c>
      <c r="B11" s="51" t="str">
        <f>IF(Dane!$F$15="","",Dane!$F$15)</f>
        <v>W-F</v>
      </c>
      <c r="C11" s="285"/>
      <c r="D11" s="286"/>
      <c r="E11" s="49"/>
      <c r="F11" s="48">
        <v>10</v>
      </c>
      <c r="G11" s="51" t="str">
        <f>IF(Dane!$F$15="","",Dane!$F$15)</f>
        <v>W-F</v>
      </c>
      <c r="H11" s="285"/>
      <c r="I11" s="286"/>
    </row>
    <row r="12" spans="1:9" s="50" customFormat="1" ht="16.5" customHeight="1">
      <c r="A12" s="48">
        <v>11</v>
      </c>
      <c r="B12" s="51" t="str">
        <f>IF(Dane!$F$16="","",Dane!$F$16)</f>
        <v>Podstawy. przeds.</v>
      </c>
      <c r="C12" s="285"/>
      <c r="D12" s="286"/>
      <c r="E12" s="49"/>
      <c r="F12" s="48">
        <v>11</v>
      </c>
      <c r="G12" s="51" t="str">
        <f>IF(Dane!$F$16="","",Dane!$F$16)</f>
        <v>Podstawy. przeds.</v>
      </c>
      <c r="H12" s="285"/>
      <c r="I12" s="286"/>
    </row>
    <row r="13" spans="1:9" s="50" customFormat="1" ht="16.5" customHeight="1">
      <c r="A13" s="48">
        <v>12</v>
      </c>
      <c r="B13" s="51" t="str">
        <f>IF(Dane!$F$17="","",Dane!$F$17)</f>
        <v>Funkcj. przed. w. w.</v>
      </c>
      <c r="C13" s="285"/>
      <c r="D13" s="286"/>
      <c r="E13" s="49"/>
      <c r="F13" s="48">
        <v>12</v>
      </c>
      <c r="G13" s="51" t="str">
        <f>IF(Dane!$F$17="","",Dane!$F$17)</f>
        <v>Funkcj. przed. w. w.</v>
      </c>
      <c r="H13" s="285"/>
      <c r="I13" s="286"/>
    </row>
    <row r="14" spans="1:9" s="50" customFormat="1" ht="16.5" customHeight="1">
      <c r="A14" s="48">
        <v>13</v>
      </c>
      <c r="B14" s="51" t="str">
        <f>IF(Dane!$F$18="","",Dane!$F$18)</f>
        <v>Praca biurowa</v>
      </c>
      <c r="C14" s="285"/>
      <c r="D14" s="286"/>
      <c r="E14" s="49"/>
      <c r="F14" s="48">
        <v>13</v>
      </c>
      <c r="G14" s="51" t="str">
        <f>IF(Dane!$F$18="","",Dane!$F$18)</f>
        <v>Praca biurowa</v>
      </c>
      <c r="H14" s="285"/>
      <c r="I14" s="286"/>
    </row>
    <row r="15" spans="1:9" s="50" customFormat="1" ht="16.5" customHeight="1">
      <c r="A15" s="48">
        <v>14</v>
      </c>
      <c r="B15" s="51">
        <f>IF(Dane!$F$19="","",Dane!$F$19)</f>
      </c>
      <c r="C15" s="285"/>
      <c r="D15" s="286"/>
      <c r="E15" s="49"/>
      <c r="F15" s="48">
        <v>14</v>
      </c>
      <c r="G15" s="51">
        <f>IF(Dane!$F$19="","",Dane!$F$19)</f>
      </c>
      <c r="H15" s="285"/>
      <c r="I15" s="286"/>
    </row>
    <row r="16" spans="1:9" s="50" customFormat="1" ht="16.5" customHeight="1">
      <c r="A16" s="48">
        <v>15</v>
      </c>
      <c r="B16" s="51">
        <f>IF(Dane!$F$20="","",Dane!$F$20)</f>
      </c>
      <c r="C16" s="285"/>
      <c r="D16" s="286"/>
      <c r="E16" s="49"/>
      <c r="F16" s="48">
        <v>15</v>
      </c>
      <c r="G16" s="51">
        <f>IF(Dane!$F$20="","",Dane!$F$20)</f>
      </c>
      <c r="H16" s="285"/>
      <c r="I16" s="286"/>
    </row>
    <row r="17" spans="1:9" s="50" customFormat="1" ht="16.5" customHeight="1">
      <c r="A17" s="48">
        <v>16</v>
      </c>
      <c r="B17" s="51">
        <f>IF(Dane!$F$21="","",Dane!$F$21)</f>
      </c>
      <c r="C17" s="285"/>
      <c r="D17" s="286"/>
      <c r="E17" s="49"/>
      <c r="F17" s="48">
        <v>16</v>
      </c>
      <c r="G17" s="51">
        <f>IF(Dane!$F$21="","",Dane!$F$21)</f>
      </c>
      <c r="H17" s="285"/>
      <c r="I17" s="286"/>
    </row>
    <row r="18" spans="1:9" s="50" customFormat="1" ht="16.5" customHeight="1">
      <c r="A18" s="48">
        <v>17</v>
      </c>
      <c r="B18" s="51">
        <f>IF(Dane!$F$22="","",Dane!$F$22)</f>
      </c>
      <c r="C18" s="285"/>
      <c r="D18" s="286"/>
      <c r="E18" s="49"/>
      <c r="F18" s="48">
        <v>17</v>
      </c>
      <c r="G18" s="51">
        <f>IF(Dane!$F$22="","",Dane!$F$22)</f>
      </c>
      <c r="H18" s="285"/>
      <c r="I18" s="286"/>
    </row>
    <row r="19" spans="1:9" s="50" customFormat="1" ht="16.5" customHeight="1">
      <c r="A19" s="293"/>
      <c r="B19" s="51" t="s">
        <v>69</v>
      </c>
      <c r="C19" s="74">
        <f>'Oceny I'!$AD$4</f>
        <v>0</v>
      </c>
      <c r="D19" s="75"/>
      <c r="E19" s="49"/>
      <c r="F19" s="293"/>
      <c r="G19" s="51" t="s">
        <v>69</v>
      </c>
      <c r="H19" s="74">
        <f>'Oceny I'!$AD$5</f>
        <v>0</v>
      </c>
      <c r="I19" s="78"/>
    </row>
    <row r="20" spans="1:9" s="50" customFormat="1" ht="16.5" customHeight="1">
      <c r="A20" s="293"/>
      <c r="B20" s="51" t="s">
        <v>70</v>
      </c>
      <c r="C20" s="74">
        <f>'Oceny I'!$AE$4</f>
        <v>0</v>
      </c>
      <c r="D20" s="75"/>
      <c r="E20" s="49"/>
      <c r="F20" s="293"/>
      <c r="G20" s="51" t="s">
        <v>70</v>
      </c>
      <c r="H20" s="74">
        <f>'Oceny I'!$AE$5</f>
        <v>0</v>
      </c>
      <c r="I20" s="78"/>
    </row>
    <row r="21" spans="1:9" s="50" customFormat="1" ht="16.5" customHeight="1">
      <c r="A21" s="293"/>
      <c r="B21" s="51" t="s">
        <v>85</v>
      </c>
      <c r="C21" s="52">
        <f>SUM(C19:C20)</f>
        <v>0</v>
      </c>
      <c r="D21" s="76">
        <f>mieś!$U4</f>
      </c>
      <c r="E21" s="49"/>
      <c r="F21" s="293"/>
      <c r="G21" s="51" t="s">
        <v>85</v>
      </c>
      <c r="H21" s="52">
        <f>SUM(H19:H20)</f>
        <v>0</v>
      </c>
      <c r="I21" s="189">
        <f>mieś!$U5</f>
      </c>
    </row>
    <row r="22" spans="1:9" s="50" customFormat="1" ht="16.5" customHeight="1">
      <c r="A22" s="293"/>
      <c r="B22" s="51" t="s">
        <v>71</v>
      </c>
      <c r="C22" s="74">
        <f>'Oceny I'!$AF$4</f>
        <v>0</v>
      </c>
      <c r="D22" s="75"/>
      <c r="E22" s="53"/>
      <c r="F22" s="293"/>
      <c r="G22" s="51" t="s">
        <v>71</v>
      </c>
      <c r="H22" s="74">
        <f>'Oceny I'!$AF$5</f>
        <v>0</v>
      </c>
      <c r="I22" s="78"/>
    </row>
    <row r="23" spans="1:8" s="50" customFormat="1" ht="18" customHeight="1">
      <c r="A23" s="54"/>
      <c r="B23" s="54"/>
      <c r="C23" s="55"/>
      <c r="D23" s="55"/>
      <c r="E23" s="53"/>
      <c r="F23" s="54"/>
      <c r="G23" s="54"/>
      <c r="H23" s="55"/>
    </row>
    <row r="24" spans="1:9" s="62" customFormat="1" ht="24.75" customHeight="1">
      <c r="A24" s="60">
        <f>Dane!A6</f>
        <v>3</v>
      </c>
      <c r="B24" s="287" t="str">
        <f>Dane!B6</f>
        <v>Nazwisko Imię</v>
      </c>
      <c r="C24" s="288"/>
      <c r="D24" s="289"/>
      <c r="E24" s="63"/>
      <c r="F24" s="60">
        <f>Dane!A7</f>
        <v>4</v>
      </c>
      <c r="G24" s="287" t="str">
        <f>Dane!B7</f>
        <v>Nazwisko Imię</v>
      </c>
      <c r="H24" s="288"/>
      <c r="I24" s="289"/>
    </row>
    <row r="25" spans="1:9" s="50" customFormat="1" ht="16.5" customHeight="1">
      <c r="A25" s="48">
        <v>1</v>
      </c>
      <c r="B25" s="51" t="str">
        <f>IF(Dane!$F$4="","",Dane!$F$4)</f>
        <v>Religia</v>
      </c>
      <c r="C25" s="285"/>
      <c r="D25" s="286"/>
      <c r="E25" s="49"/>
      <c r="F25" s="48">
        <v>1</v>
      </c>
      <c r="G25" s="51" t="str">
        <f>IF(Dane!$F$4="","",Dane!$F$4)</f>
        <v>Religia</v>
      </c>
      <c r="H25" s="285"/>
      <c r="I25" s="286"/>
    </row>
    <row r="26" spans="1:9" s="50" customFormat="1" ht="16.5" customHeight="1">
      <c r="A26" s="48">
        <v>2</v>
      </c>
      <c r="B26" s="51" t="str">
        <f>IF(Dane!$F$5="","",Dane!$F$5)</f>
        <v>Język polski</v>
      </c>
      <c r="C26" s="285"/>
      <c r="D26" s="286"/>
      <c r="E26" s="49"/>
      <c r="F26" s="48">
        <v>2</v>
      </c>
      <c r="G26" s="51" t="str">
        <f>IF(Dane!$F$5="","",Dane!$F$5)</f>
        <v>Język polski</v>
      </c>
      <c r="H26" s="285"/>
      <c r="I26" s="286"/>
    </row>
    <row r="27" spans="1:9" s="50" customFormat="1" ht="16.5" customHeight="1">
      <c r="A27" s="48">
        <v>3</v>
      </c>
      <c r="B27" s="51" t="str">
        <f>IF(Dane!$B$6="","",Dane!$C$6)</f>
        <v>Język angielski</v>
      </c>
      <c r="C27" s="285"/>
      <c r="D27" s="286"/>
      <c r="E27" s="49"/>
      <c r="F27" s="48">
        <v>3</v>
      </c>
      <c r="G27" s="51" t="str">
        <f>IF(Dane!$B$7="","",Dane!$C$7)</f>
        <v>Język niemiecki</v>
      </c>
      <c r="H27" s="285"/>
      <c r="I27" s="286"/>
    </row>
    <row r="28" spans="1:9" s="50" customFormat="1" ht="16.5" customHeight="1">
      <c r="A28" s="48">
        <v>4</v>
      </c>
      <c r="B28" s="51" t="str">
        <f>IF(Dane!$B$6="","",Dane!$D$6)</f>
        <v>Język francuski</v>
      </c>
      <c r="C28" s="285"/>
      <c r="D28" s="286"/>
      <c r="E28" s="49"/>
      <c r="F28" s="48">
        <v>4</v>
      </c>
      <c r="G28" s="51">
        <f>IF(Dane!$B$7="","",Dane!$D$7)</f>
        <v>0</v>
      </c>
      <c r="H28" s="285"/>
      <c r="I28" s="286"/>
    </row>
    <row r="29" spans="1:9" s="50" customFormat="1" ht="16.5" customHeight="1">
      <c r="A29" s="48">
        <v>5</v>
      </c>
      <c r="B29" s="51" t="str">
        <f>IF(Dane!$F$10="","",Dane!$F$10)</f>
        <v>Matematyka</v>
      </c>
      <c r="C29" s="285"/>
      <c r="D29" s="286"/>
      <c r="E29" s="49"/>
      <c r="F29" s="48">
        <v>5</v>
      </c>
      <c r="G29" s="51" t="str">
        <f>IF(Dane!$F$10="","",Dane!$F$10)</f>
        <v>Matematyka</v>
      </c>
      <c r="H29" s="285"/>
      <c r="I29" s="286"/>
    </row>
    <row r="30" spans="1:9" s="50" customFormat="1" ht="16.5" customHeight="1">
      <c r="A30" s="48">
        <v>6</v>
      </c>
      <c r="B30" s="51" t="str">
        <f>IF(Dane!$F$11="","",Dane!$F$11)</f>
        <v>Fizyka</v>
      </c>
      <c r="C30" s="285"/>
      <c r="D30" s="286"/>
      <c r="E30" s="49"/>
      <c r="F30" s="48">
        <v>6</v>
      </c>
      <c r="G30" s="51" t="str">
        <f>IF(Dane!$F$11="","",Dane!$F$11)</f>
        <v>Fizyka</v>
      </c>
      <c r="H30" s="285"/>
      <c r="I30" s="286"/>
    </row>
    <row r="31" spans="1:9" s="50" customFormat="1" ht="16.5" customHeight="1">
      <c r="A31" s="48">
        <v>7</v>
      </c>
      <c r="B31" s="51" t="str">
        <f>IF(Dane!$F$12="","",Dane!$F$12)</f>
        <v>Chemia</v>
      </c>
      <c r="C31" s="285"/>
      <c r="D31" s="286"/>
      <c r="E31" s="49"/>
      <c r="F31" s="48">
        <v>7</v>
      </c>
      <c r="G31" s="51" t="str">
        <f>IF(Dane!$F$12="","",Dane!$F$12)</f>
        <v>Chemia</v>
      </c>
      <c r="H31" s="285"/>
      <c r="I31" s="286"/>
    </row>
    <row r="32" spans="1:9" s="50" customFormat="1" ht="16.5" customHeight="1">
      <c r="A32" s="48">
        <v>8</v>
      </c>
      <c r="B32" s="51" t="str">
        <f>IF(Dane!$F$13="","",Dane!$F$13)</f>
        <v>Geografia</v>
      </c>
      <c r="C32" s="285"/>
      <c r="D32" s="286"/>
      <c r="E32" s="49"/>
      <c r="F32" s="48">
        <v>8</v>
      </c>
      <c r="G32" s="51" t="str">
        <f>IF(Dane!$F$13="","",Dane!$F$13)</f>
        <v>Geografia</v>
      </c>
      <c r="H32" s="285"/>
      <c r="I32" s="286"/>
    </row>
    <row r="33" spans="1:9" s="50" customFormat="1" ht="16.5" customHeight="1">
      <c r="A33" s="48">
        <v>9</v>
      </c>
      <c r="B33" s="51" t="str">
        <f>IF(Dane!$F$14="","",Dane!$F$14)</f>
        <v>Historia</v>
      </c>
      <c r="C33" s="285"/>
      <c r="D33" s="286"/>
      <c r="E33" s="49"/>
      <c r="F33" s="48">
        <v>9</v>
      </c>
      <c r="G33" s="51" t="str">
        <f>IF(Dane!$F$14="","",Dane!$F$14)</f>
        <v>Historia</v>
      </c>
      <c r="H33" s="285"/>
      <c r="I33" s="286"/>
    </row>
    <row r="34" spans="1:9" s="50" customFormat="1" ht="16.5" customHeight="1">
      <c r="A34" s="48">
        <v>10</v>
      </c>
      <c r="B34" s="51" t="str">
        <f>IF(Dane!$F$15="","",Dane!$F$15)</f>
        <v>W-F</v>
      </c>
      <c r="C34" s="285"/>
      <c r="D34" s="286"/>
      <c r="E34" s="49"/>
      <c r="F34" s="48">
        <v>10</v>
      </c>
      <c r="G34" s="51" t="str">
        <f>IF(Dane!$F$15="","",Dane!$F$15)</f>
        <v>W-F</v>
      </c>
      <c r="H34" s="285"/>
      <c r="I34" s="286"/>
    </row>
    <row r="35" spans="1:9" s="50" customFormat="1" ht="16.5" customHeight="1">
      <c r="A35" s="48">
        <v>11</v>
      </c>
      <c r="B35" s="51" t="str">
        <f>IF(Dane!$F$16="","",Dane!$F$16)</f>
        <v>Podstawy. przeds.</v>
      </c>
      <c r="C35" s="285"/>
      <c r="D35" s="286"/>
      <c r="E35" s="49"/>
      <c r="F35" s="48">
        <v>11</v>
      </c>
      <c r="G35" s="51" t="str">
        <f>IF(Dane!$F$16="","",Dane!$F$16)</f>
        <v>Podstawy. przeds.</v>
      </c>
      <c r="H35" s="285"/>
      <c r="I35" s="286"/>
    </row>
    <row r="36" spans="1:9" s="50" customFormat="1" ht="16.5" customHeight="1">
      <c r="A36" s="48">
        <v>12</v>
      </c>
      <c r="B36" s="51" t="str">
        <f>IF(Dane!$F$17="","",Dane!$F$17)</f>
        <v>Funkcj. przed. w. w.</v>
      </c>
      <c r="C36" s="285"/>
      <c r="D36" s="286"/>
      <c r="E36" s="49"/>
      <c r="F36" s="48">
        <v>12</v>
      </c>
      <c r="G36" s="51" t="str">
        <f>IF(Dane!$F$17="","",Dane!$F$17)</f>
        <v>Funkcj. przed. w. w.</v>
      </c>
      <c r="H36" s="285"/>
      <c r="I36" s="286"/>
    </row>
    <row r="37" spans="1:9" s="50" customFormat="1" ht="16.5" customHeight="1">
      <c r="A37" s="48">
        <v>13</v>
      </c>
      <c r="B37" s="51" t="str">
        <f>IF(Dane!$F$18="","",Dane!$F$18)</f>
        <v>Praca biurowa</v>
      </c>
      <c r="C37" s="285"/>
      <c r="D37" s="286"/>
      <c r="E37" s="49"/>
      <c r="F37" s="48">
        <v>13</v>
      </c>
      <c r="G37" s="51" t="str">
        <f>IF(Dane!$F$18="","",Dane!$F$18)</f>
        <v>Praca biurowa</v>
      </c>
      <c r="H37" s="285"/>
      <c r="I37" s="286"/>
    </row>
    <row r="38" spans="1:9" s="50" customFormat="1" ht="16.5" customHeight="1">
      <c r="A38" s="48">
        <v>14</v>
      </c>
      <c r="B38" s="51">
        <f>IF(Dane!$F$19="","",Dane!$F$19)</f>
      </c>
      <c r="C38" s="285"/>
      <c r="D38" s="286"/>
      <c r="E38" s="49"/>
      <c r="F38" s="48">
        <v>14</v>
      </c>
      <c r="G38" s="51">
        <f>IF(Dane!$F$19="","",Dane!$F$19)</f>
      </c>
      <c r="H38" s="285"/>
      <c r="I38" s="286"/>
    </row>
    <row r="39" spans="1:9" s="50" customFormat="1" ht="16.5" customHeight="1">
      <c r="A39" s="48">
        <v>15</v>
      </c>
      <c r="B39" s="51">
        <f>IF(Dane!$F$20="","",Dane!$F$20)</f>
      </c>
      <c r="C39" s="285"/>
      <c r="D39" s="286"/>
      <c r="E39" s="49"/>
      <c r="F39" s="48">
        <v>15</v>
      </c>
      <c r="G39" s="51">
        <f>IF(Dane!$F$20="","",Dane!$F$20)</f>
      </c>
      <c r="H39" s="285"/>
      <c r="I39" s="286"/>
    </row>
    <row r="40" spans="1:9" s="50" customFormat="1" ht="16.5" customHeight="1">
      <c r="A40" s="48">
        <v>16</v>
      </c>
      <c r="B40" s="51">
        <f>IF(Dane!$F$21="","",Dane!$F$21)</f>
      </c>
      <c r="C40" s="285"/>
      <c r="D40" s="286"/>
      <c r="E40" s="49"/>
      <c r="F40" s="48">
        <v>16</v>
      </c>
      <c r="G40" s="51">
        <f>IF(Dane!$F$21="","",Dane!$F$21)</f>
      </c>
      <c r="H40" s="285"/>
      <c r="I40" s="286"/>
    </row>
    <row r="41" spans="1:9" s="50" customFormat="1" ht="16.5" customHeight="1">
      <c r="A41" s="48">
        <v>17</v>
      </c>
      <c r="B41" s="51">
        <f>IF(Dane!$F$22="","",Dane!$F$22)</f>
      </c>
      <c r="C41" s="285"/>
      <c r="D41" s="286"/>
      <c r="E41" s="49"/>
      <c r="F41" s="48">
        <v>17</v>
      </c>
      <c r="G41" s="51">
        <f>IF(Dane!$F$22="","",Dane!$F$22)</f>
      </c>
      <c r="H41" s="285"/>
      <c r="I41" s="286"/>
    </row>
    <row r="42" spans="1:9" s="50" customFormat="1" ht="16.5" customHeight="1">
      <c r="A42" s="290"/>
      <c r="B42" s="51" t="s">
        <v>69</v>
      </c>
      <c r="C42" s="74">
        <f>'Oceny I'!$AD$6</f>
        <v>0</v>
      </c>
      <c r="D42" s="75"/>
      <c r="E42" s="49"/>
      <c r="F42" s="290"/>
      <c r="G42" s="51" t="s">
        <v>69</v>
      </c>
      <c r="H42" s="74">
        <f>'Oceny I'!$AD$7</f>
        <v>0</v>
      </c>
      <c r="I42" s="78"/>
    </row>
    <row r="43" spans="1:9" s="50" customFormat="1" ht="16.5" customHeight="1">
      <c r="A43" s="291"/>
      <c r="B43" s="51" t="s">
        <v>70</v>
      </c>
      <c r="C43" s="74">
        <f>'Oceny I'!$AE$6</f>
        <v>0</v>
      </c>
      <c r="D43" s="75"/>
      <c r="E43" s="49"/>
      <c r="F43" s="291"/>
      <c r="G43" s="51" t="s">
        <v>70</v>
      </c>
      <c r="H43" s="74">
        <f>'Oceny I'!$AE$7</f>
        <v>0</v>
      </c>
      <c r="I43" s="78"/>
    </row>
    <row r="44" spans="1:9" s="50" customFormat="1" ht="16.5" customHeight="1">
      <c r="A44" s="291"/>
      <c r="B44" s="51" t="s">
        <v>85</v>
      </c>
      <c r="C44" s="52">
        <f>SUM(C42:C43)</f>
        <v>0</v>
      </c>
      <c r="D44" s="76">
        <f>mieś!$U6</f>
      </c>
      <c r="E44" s="49"/>
      <c r="F44" s="291"/>
      <c r="G44" s="51" t="s">
        <v>85</v>
      </c>
      <c r="H44" s="52">
        <f>SUM(H42:H43)</f>
        <v>0</v>
      </c>
      <c r="I44" s="76">
        <f>mieś!$U7</f>
      </c>
    </row>
    <row r="45" spans="1:9" s="50" customFormat="1" ht="16.5" customHeight="1">
      <c r="A45" s="292"/>
      <c r="B45" s="51" t="s">
        <v>71</v>
      </c>
      <c r="C45" s="74">
        <f>'Oceny I'!$AF$6</f>
        <v>0</v>
      </c>
      <c r="D45" s="75"/>
      <c r="E45" s="49"/>
      <c r="F45" s="292"/>
      <c r="G45" s="51" t="s">
        <v>71</v>
      </c>
      <c r="H45" s="74">
        <f>'Oceny I'!$AF$7</f>
        <v>0</v>
      </c>
      <c r="I45" s="78"/>
    </row>
    <row r="46" spans="1:9" s="62" customFormat="1" ht="24.75" customHeight="1">
      <c r="A46" s="60">
        <f>Dane!A8</f>
        <v>5</v>
      </c>
      <c r="B46" s="287" t="str">
        <f>Dane!B8</f>
        <v>Nazwisko Imię</v>
      </c>
      <c r="C46" s="288"/>
      <c r="D46" s="289"/>
      <c r="E46" s="61"/>
      <c r="F46" s="60">
        <f>Dane!A9</f>
        <v>6</v>
      </c>
      <c r="G46" s="287" t="str">
        <f>Dane!B9</f>
        <v>Nazwisko Imię</v>
      </c>
      <c r="H46" s="288"/>
      <c r="I46" s="289"/>
    </row>
    <row r="47" spans="1:9" s="50" customFormat="1" ht="16.5" customHeight="1">
      <c r="A47" s="48">
        <v>1</v>
      </c>
      <c r="B47" s="51" t="str">
        <f>IF(Dane!$F$4="","",Dane!$F$4)</f>
        <v>Religia</v>
      </c>
      <c r="C47" s="285"/>
      <c r="D47" s="286"/>
      <c r="E47" s="49"/>
      <c r="F47" s="48">
        <v>1</v>
      </c>
      <c r="G47" s="51" t="str">
        <f>IF(Dane!$F$4="","",Dane!$F$4)</f>
        <v>Religia</v>
      </c>
      <c r="H47" s="285"/>
      <c r="I47" s="286"/>
    </row>
    <row r="48" spans="1:9" s="50" customFormat="1" ht="16.5" customHeight="1">
      <c r="A48" s="48">
        <v>2</v>
      </c>
      <c r="B48" s="51" t="str">
        <f>IF(Dane!$F$5="","",Dane!$F$5)</f>
        <v>Język polski</v>
      </c>
      <c r="C48" s="285"/>
      <c r="D48" s="286"/>
      <c r="E48" s="49"/>
      <c r="F48" s="48">
        <v>2</v>
      </c>
      <c r="G48" s="51" t="str">
        <f>IF(Dane!$F$5="","",Dane!$F$5)</f>
        <v>Język polski</v>
      </c>
      <c r="H48" s="285"/>
      <c r="I48" s="286"/>
    </row>
    <row r="49" spans="1:9" s="50" customFormat="1" ht="16.5" customHeight="1">
      <c r="A49" s="48">
        <v>3</v>
      </c>
      <c r="B49" s="51">
        <f>IF(Dane!$B$8="","",Dane!$C$8)</f>
        <v>0</v>
      </c>
      <c r="C49" s="285"/>
      <c r="D49" s="286"/>
      <c r="E49" s="49"/>
      <c r="F49" s="48">
        <v>3</v>
      </c>
      <c r="G49" s="51">
        <f>IF(Dane!$B$9="","",Dane!$C$9)</f>
        <v>0</v>
      </c>
      <c r="H49" s="285"/>
      <c r="I49" s="286"/>
    </row>
    <row r="50" spans="1:9" s="50" customFormat="1" ht="16.5" customHeight="1">
      <c r="A50" s="48">
        <v>4</v>
      </c>
      <c r="B50" s="51">
        <f>IF(Dane!$B$8="","",Dane!$D$8)</f>
        <v>0</v>
      </c>
      <c r="C50" s="285"/>
      <c r="D50" s="286"/>
      <c r="E50" s="49"/>
      <c r="F50" s="48">
        <v>4</v>
      </c>
      <c r="G50" s="51">
        <f>IF(Dane!$B$9="","",Dane!$D$9)</f>
        <v>0</v>
      </c>
      <c r="H50" s="285"/>
      <c r="I50" s="286"/>
    </row>
    <row r="51" spans="1:9" s="50" customFormat="1" ht="16.5" customHeight="1">
      <c r="A51" s="48">
        <v>5</v>
      </c>
      <c r="B51" s="51" t="str">
        <f>IF(Dane!$F$10="","",Dane!$F$10)</f>
        <v>Matematyka</v>
      </c>
      <c r="C51" s="285"/>
      <c r="D51" s="286"/>
      <c r="E51" s="49"/>
      <c r="F51" s="48">
        <v>5</v>
      </c>
      <c r="G51" s="51" t="str">
        <f>IF(Dane!$F$10="","",Dane!$F$10)</f>
        <v>Matematyka</v>
      </c>
      <c r="H51" s="285"/>
      <c r="I51" s="286"/>
    </row>
    <row r="52" spans="1:9" s="50" customFormat="1" ht="16.5" customHeight="1">
      <c r="A52" s="48">
        <v>6</v>
      </c>
      <c r="B52" s="51" t="str">
        <f>IF(Dane!$F$11="","",Dane!$F$11)</f>
        <v>Fizyka</v>
      </c>
      <c r="C52" s="285"/>
      <c r="D52" s="286"/>
      <c r="E52" s="49"/>
      <c r="F52" s="48">
        <v>6</v>
      </c>
      <c r="G52" s="51" t="str">
        <f>IF(Dane!$F$11="","",Dane!$F$11)</f>
        <v>Fizyka</v>
      </c>
      <c r="H52" s="285"/>
      <c r="I52" s="286"/>
    </row>
    <row r="53" spans="1:9" s="50" customFormat="1" ht="16.5" customHeight="1">
      <c r="A53" s="48">
        <v>7</v>
      </c>
      <c r="B53" s="51" t="str">
        <f>IF(Dane!$F$12="","",Dane!$F$12)</f>
        <v>Chemia</v>
      </c>
      <c r="C53" s="285"/>
      <c r="D53" s="286"/>
      <c r="E53" s="49"/>
      <c r="F53" s="48">
        <v>7</v>
      </c>
      <c r="G53" s="51" t="str">
        <f>IF(Dane!$F$12="","",Dane!$F$12)</f>
        <v>Chemia</v>
      </c>
      <c r="H53" s="285"/>
      <c r="I53" s="286"/>
    </row>
    <row r="54" spans="1:9" s="50" customFormat="1" ht="16.5" customHeight="1">
      <c r="A54" s="48">
        <v>8</v>
      </c>
      <c r="B54" s="51" t="str">
        <f>IF(Dane!$F$13="","",Dane!$F$13)</f>
        <v>Geografia</v>
      </c>
      <c r="C54" s="285"/>
      <c r="D54" s="286"/>
      <c r="E54" s="49"/>
      <c r="F54" s="48">
        <v>8</v>
      </c>
      <c r="G54" s="51" t="str">
        <f>IF(Dane!$F$13="","",Dane!$F$13)</f>
        <v>Geografia</v>
      </c>
      <c r="H54" s="285"/>
      <c r="I54" s="286"/>
    </row>
    <row r="55" spans="1:9" s="50" customFormat="1" ht="16.5" customHeight="1">
      <c r="A55" s="48">
        <v>9</v>
      </c>
      <c r="B55" s="51" t="str">
        <f>IF(Dane!$F$14="","",Dane!$F$14)</f>
        <v>Historia</v>
      </c>
      <c r="C55" s="285"/>
      <c r="D55" s="286"/>
      <c r="E55" s="49"/>
      <c r="F55" s="48">
        <v>9</v>
      </c>
      <c r="G55" s="51" t="str">
        <f>IF(Dane!$F$14="","",Dane!$F$14)</f>
        <v>Historia</v>
      </c>
      <c r="H55" s="285"/>
      <c r="I55" s="286"/>
    </row>
    <row r="56" spans="1:9" s="50" customFormat="1" ht="16.5" customHeight="1">
      <c r="A56" s="48">
        <v>10</v>
      </c>
      <c r="B56" s="51" t="str">
        <f>IF(Dane!$F$15="","",Dane!$F$15)</f>
        <v>W-F</v>
      </c>
      <c r="C56" s="285"/>
      <c r="D56" s="286"/>
      <c r="E56" s="49"/>
      <c r="F56" s="48">
        <v>10</v>
      </c>
      <c r="G56" s="51" t="str">
        <f>IF(Dane!$F$15="","",Dane!$F$15)</f>
        <v>W-F</v>
      </c>
      <c r="H56" s="285"/>
      <c r="I56" s="286"/>
    </row>
    <row r="57" spans="1:9" s="50" customFormat="1" ht="16.5" customHeight="1">
      <c r="A57" s="48">
        <v>11</v>
      </c>
      <c r="B57" s="51" t="str">
        <f>IF(Dane!$F$16="","",Dane!$F$16)</f>
        <v>Podstawy. przeds.</v>
      </c>
      <c r="C57" s="285"/>
      <c r="D57" s="286"/>
      <c r="E57" s="49"/>
      <c r="F57" s="48">
        <v>11</v>
      </c>
      <c r="G57" s="51" t="str">
        <f>IF(Dane!$F$16="","",Dane!$F$16)</f>
        <v>Podstawy. przeds.</v>
      </c>
      <c r="H57" s="285"/>
      <c r="I57" s="286"/>
    </row>
    <row r="58" spans="1:9" s="50" customFormat="1" ht="16.5" customHeight="1">
      <c r="A58" s="48">
        <v>12</v>
      </c>
      <c r="B58" s="51" t="str">
        <f>IF(Dane!$F$17="","",Dane!$F$17)</f>
        <v>Funkcj. przed. w. w.</v>
      </c>
      <c r="C58" s="285"/>
      <c r="D58" s="286"/>
      <c r="E58" s="49"/>
      <c r="F58" s="48">
        <v>12</v>
      </c>
      <c r="G58" s="51" t="str">
        <f>IF(Dane!$F$17="","",Dane!$F$17)</f>
        <v>Funkcj. przed. w. w.</v>
      </c>
      <c r="H58" s="285"/>
      <c r="I58" s="286"/>
    </row>
    <row r="59" spans="1:9" s="50" customFormat="1" ht="16.5" customHeight="1">
      <c r="A59" s="48">
        <v>13</v>
      </c>
      <c r="B59" s="51" t="str">
        <f>IF(Dane!$F$18="","",Dane!$F$18)</f>
        <v>Praca biurowa</v>
      </c>
      <c r="C59" s="285"/>
      <c r="D59" s="286"/>
      <c r="E59" s="49"/>
      <c r="F59" s="48">
        <v>13</v>
      </c>
      <c r="G59" s="51" t="str">
        <f>IF(Dane!$F$18="","",Dane!$F$18)</f>
        <v>Praca biurowa</v>
      </c>
      <c r="H59" s="285"/>
      <c r="I59" s="286"/>
    </row>
    <row r="60" spans="1:9" s="50" customFormat="1" ht="16.5" customHeight="1">
      <c r="A60" s="48">
        <v>14</v>
      </c>
      <c r="B60" s="51">
        <f>IF(Dane!$F$19="","",Dane!$F$19)</f>
      </c>
      <c r="C60" s="285"/>
      <c r="D60" s="286"/>
      <c r="E60" s="49"/>
      <c r="F60" s="48">
        <v>14</v>
      </c>
      <c r="G60" s="51">
        <f>IF(Dane!$F$19="","",Dane!$F$19)</f>
      </c>
      <c r="H60" s="285"/>
      <c r="I60" s="286"/>
    </row>
    <row r="61" spans="1:9" s="50" customFormat="1" ht="16.5" customHeight="1">
      <c r="A61" s="48">
        <v>15</v>
      </c>
      <c r="B61" s="51">
        <f>IF(Dane!$F$20="","",Dane!$F$20)</f>
      </c>
      <c r="C61" s="285"/>
      <c r="D61" s="286"/>
      <c r="E61" s="49"/>
      <c r="F61" s="48">
        <v>15</v>
      </c>
      <c r="G61" s="51">
        <f>IF(Dane!$F$20="","",Dane!$F$20)</f>
      </c>
      <c r="H61" s="285"/>
      <c r="I61" s="286"/>
    </row>
    <row r="62" spans="1:9" s="50" customFormat="1" ht="16.5" customHeight="1">
      <c r="A62" s="48">
        <v>16</v>
      </c>
      <c r="B62" s="51">
        <f>IF(Dane!$F$21="","",Dane!$F$21)</f>
      </c>
      <c r="C62" s="285"/>
      <c r="D62" s="286"/>
      <c r="E62" s="49"/>
      <c r="F62" s="48">
        <v>16</v>
      </c>
      <c r="G62" s="51">
        <f>IF(Dane!$F$21="","",Dane!$F$21)</f>
      </c>
      <c r="H62" s="285"/>
      <c r="I62" s="286"/>
    </row>
    <row r="63" spans="1:9" s="50" customFormat="1" ht="16.5" customHeight="1">
      <c r="A63" s="48">
        <v>17</v>
      </c>
      <c r="B63" s="51">
        <f>IF(Dane!$F$22="","",Dane!$F$22)</f>
      </c>
      <c r="C63" s="285"/>
      <c r="D63" s="286"/>
      <c r="E63" s="49"/>
      <c r="F63" s="48">
        <v>17</v>
      </c>
      <c r="G63" s="51">
        <f>IF(Dane!$F$22="","",Dane!$F$22)</f>
      </c>
      <c r="H63" s="285"/>
      <c r="I63" s="286"/>
    </row>
    <row r="64" spans="1:9" s="50" customFormat="1" ht="16.5" customHeight="1">
      <c r="A64" s="290"/>
      <c r="B64" s="51" t="s">
        <v>69</v>
      </c>
      <c r="C64" s="74">
        <f>'Oceny I'!$AD$8</f>
        <v>0</v>
      </c>
      <c r="D64" s="75"/>
      <c r="E64" s="49"/>
      <c r="F64" s="290"/>
      <c r="G64" s="51" t="s">
        <v>69</v>
      </c>
      <c r="H64" s="74">
        <f>'Oceny I'!$AD$9</f>
        <v>0</v>
      </c>
      <c r="I64" s="78"/>
    </row>
    <row r="65" spans="1:9" s="50" customFormat="1" ht="16.5" customHeight="1">
      <c r="A65" s="291"/>
      <c r="B65" s="51" t="s">
        <v>70</v>
      </c>
      <c r="C65" s="74">
        <f>'Oceny I'!$AE$8</f>
        <v>0</v>
      </c>
      <c r="D65" s="75"/>
      <c r="E65" s="49"/>
      <c r="F65" s="291"/>
      <c r="G65" s="51" t="s">
        <v>70</v>
      </c>
      <c r="H65" s="74">
        <f>'Oceny I'!$AE$9</f>
        <v>0</v>
      </c>
      <c r="I65" s="78"/>
    </row>
    <row r="66" spans="1:9" s="50" customFormat="1" ht="16.5" customHeight="1">
      <c r="A66" s="291"/>
      <c r="B66" s="51" t="s">
        <v>85</v>
      </c>
      <c r="C66" s="52">
        <f>SUM(C64:C65)</f>
        <v>0</v>
      </c>
      <c r="D66" s="76">
        <f>mieś!$U8</f>
      </c>
      <c r="E66" s="49"/>
      <c r="F66" s="291"/>
      <c r="G66" s="51" t="s">
        <v>85</v>
      </c>
      <c r="H66" s="52">
        <f>SUM(H64:H65)</f>
        <v>0</v>
      </c>
      <c r="I66" s="76">
        <f>mieś!$U9</f>
      </c>
    </row>
    <row r="67" spans="1:9" s="50" customFormat="1" ht="16.5" customHeight="1">
      <c r="A67" s="292"/>
      <c r="B67" s="51" t="s">
        <v>71</v>
      </c>
      <c r="C67" s="74">
        <f>'Oceny I'!$AF$8</f>
        <v>0</v>
      </c>
      <c r="D67" s="75"/>
      <c r="E67" s="49"/>
      <c r="F67" s="292"/>
      <c r="G67" s="51" t="s">
        <v>71</v>
      </c>
      <c r="H67" s="74">
        <f>'Oceny I'!$AF$9</f>
        <v>0</v>
      </c>
      <c r="I67" s="78"/>
    </row>
    <row r="68" spans="1:8" s="50" customFormat="1" ht="18" customHeight="1">
      <c r="A68" s="58"/>
      <c r="B68" s="54"/>
      <c r="C68" s="55"/>
      <c r="D68" s="55"/>
      <c r="E68" s="53"/>
      <c r="F68" s="58"/>
      <c r="G68" s="54"/>
      <c r="H68" s="55"/>
    </row>
    <row r="69" spans="1:9" s="62" customFormat="1" ht="24.75" customHeight="1">
      <c r="A69" s="60">
        <f>Dane!A10</f>
        <v>7</v>
      </c>
      <c r="B69" s="287" t="str">
        <f>Dane!B10</f>
        <v>Nazwisko Imię</v>
      </c>
      <c r="C69" s="288"/>
      <c r="D69" s="289"/>
      <c r="E69" s="61"/>
      <c r="F69" s="60">
        <f>Dane!A11</f>
        <v>8</v>
      </c>
      <c r="G69" s="287" t="str">
        <f>Dane!B11</f>
        <v>Nazwisko Imię</v>
      </c>
      <c r="H69" s="288"/>
      <c r="I69" s="289"/>
    </row>
    <row r="70" spans="1:9" s="50" customFormat="1" ht="16.5" customHeight="1">
      <c r="A70" s="48">
        <v>1</v>
      </c>
      <c r="B70" s="51" t="str">
        <f>IF(Dane!$F$4="","",Dane!$F$4)</f>
        <v>Religia</v>
      </c>
      <c r="C70" s="285"/>
      <c r="D70" s="286"/>
      <c r="E70" s="49"/>
      <c r="F70" s="48">
        <v>1</v>
      </c>
      <c r="G70" s="51" t="str">
        <f>IF(Dane!$F$4="","",Dane!$F$4)</f>
        <v>Religia</v>
      </c>
      <c r="H70" s="285"/>
      <c r="I70" s="286"/>
    </row>
    <row r="71" spans="1:9" s="50" customFormat="1" ht="16.5" customHeight="1">
      <c r="A71" s="48">
        <v>2</v>
      </c>
      <c r="B71" s="51" t="str">
        <f>IF(Dane!$F$5="","",Dane!$F$5)</f>
        <v>Język polski</v>
      </c>
      <c r="C71" s="285"/>
      <c r="D71" s="286"/>
      <c r="E71" s="49"/>
      <c r="F71" s="48">
        <v>2</v>
      </c>
      <c r="G71" s="51" t="str">
        <f>IF(Dane!$F$5="","",Dane!$F$5)</f>
        <v>Język polski</v>
      </c>
      <c r="H71" s="285"/>
      <c r="I71" s="286"/>
    </row>
    <row r="72" spans="1:9" s="50" customFormat="1" ht="16.5" customHeight="1">
      <c r="A72" s="48">
        <v>3</v>
      </c>
      <c r="B72" s="51" t="str">
        <f>IF(Dane!$B$10="","",Dane!$C$10)</f>
        <v>Język angielski</v>
      </c>
      <c r="C72" s="285"/>
      <c r="D72" s="286"/>
      <c r="E72" s="49"/>
      <c r="F72" s="48">
        <v>3</v>
      </c>
      <c r="G72" s="51" t="str">
        <f>IF(Dane!$B$11="","",Dane!$C$11)</f>
        <v>Język niemiecki</v>
      </c>
      <c r="H72" s="285"/>
      <c r="I72" s="286"/>
    </row>
    <row r="73" spans="1:9" s="50" customFormat="1" ht="16.5" customHeight="1">
      <c r="A73" s="48">
        <v>4</v>
      </c>
      <c r="B73" s="51" t="str">
        <f>IF(Dane!$B$10="","",Dane!$D$10)</f>
        <v>Język francuski</v>
      </c>
      <c r="C73" s="285"/>
      <c r="D73" s="286"/>
      <c r="E73" s="49"/>
      <c r="F73" s="48">
        <v>4</v>
      </c>
      <c r="G73" s="51">
        <f>IF(Dane!$B$11="","",Dane!$D$11)</f>
        <v>0</v>
      </c>
      <c r="H73" s="285"/>
      <c r="I73" s="286"/>
    </row>
    <row r="74" spans="1:9" s="50" customFormat="1" ht="16.5" customHeight="1">
      <c r="A74" s="48">
        <v>5</v>
      </c>
      <c r="B74" s="51" t="str">
        <f>IF(Dane!$F$10="","",Dane!$F$10)</f>
        <v>Matematyka</v>
      </c>
      <c r="C74" s="285"/>
      <c r="D74" s="286"/>
      <c r="E74" s="49"/>
      <c r="F74" s="48">
        <v>5</v>
      </c>
      <c r="G74" s="51" t="str">
        <f>IF(Dane!$F$10="","",Dane!$F$10)</f>
        <v>Matematyka</v>
      </c>
      <c r="H74" s="285"/>
      <c r="I74" s="286"/>
    </row>
    <row r="75" spans="1:9" s="50" customFormat="1" ht="16.5" customHeight="1">
      <c r="A75" s="48">
        <v>6</v>
      </c>
      <c r="B75" s="51" t="str">
        <f>IF(Dane!$F$11="","",Dane!$F$11)</f>
        <v>Fizyka</v>
      </c>
      <c r="C75" s="285"/>
      <c r="D75" s="286"/>
      <c r="E75" s="49"/>
      <c r="F75" s="48">
        <v>6</v>
      </c>
      <c r="G75" s="51" t="str">
        <f>IF(Dane!$F$11="","",Dane!$F$11)</f>
        <v>Fizyka</v>
      </c>
      <c r="H75" s="285"/>
      <c r="I75" s="286"/>
    </row>
    <row r="76" spans="1:9" s="50" customFormat="1" ht="16.5" customHeight="1">
      <c r="A76" s="48">
        <v>7</v>
      </c>
      <c r="B76" s="51" t="str">
        <f>IF(Dane!$F$12="","",Dane!$F$12)</f>
        <v>Chemia</v>
      </c>
      <c r="C76" s="285"/>
      <c r="D76" s="286"/>
      <c r="E76" s="49"/>
      <c r="F76" s="48">
        <v>7</v>
      </c>
      <c r="G76" s="51" t="str">
        <f>IF(Dane!$F$12="","",Dane!$F$12)</f>
        <v>Chemia</v>
      </c>
      <c r="H76" s="285"/>
      <c r="I76" s="286"/>
    </row>
    <row r="77" spans="1:9" s="50" customFormat="1" ht="16.5" customHeight="1">
      <c r="A77" s="48">
        <v>8</v>
      </c>
      <c r="B77" s="51" t="str">
        <f>IF(Dane!$F$13="","",Dane!$F$13)</f>
        <v>Geografia</v>
      </c>
      <c r="C77" s="285"/>
      <c r="D77" s="286"/>
      <c r="E77" s="49"/>
      <c r="F77" s="48">
        <v>8</v>
      </c>
      <c r="G77" s="51" t="str">
        <f>IF(Dane!$F$13="","",Dane!$F$13)</f>
        <v>Geografia</v>
      </c>
      <c r="H77" s="285"/>
      <c r="I77" s="286"/>
    </row>
    <row r="78" spans="1:9" s="50" customFormat="1" ht="16.5" customHeight="1">
      <c r="A78" s="48">
        <v>9</v>
      </c>
      <c r="B78" s="51" t="str">
        <f>IF(Dane!$F$14="","",Dane!$F$14)</f>
        <v>Historia</v>
      </c>
      <c r="C78" s="285"/>
      <c r="D78" s="286"/>
      <c r="E78" s="49"/>
      <c r="F78" s="48">
        <v>9</v>
      </c>
      <c r="G78" s="51" t="str">
        <f>IF(Dane!$F$14="","",Dane!$F$14)</f>
        <v>Historia</v>
      </c>
      <c r="H78" s="285"/>
      <c r="I78" s="286"/>
    </row>
    <row r="79" spans="1:9" s="50" customFormat="1" ht="16.5" customHeight="1">
      <c r="A79" s="48">
        <v>10</v>
      </c>
      <c r="B79" s="51" t="str">
        <f>IF(Dane!$F$15="","",Dane!$F$15)</f>
        <v>W-F</v>
      </c>
      <c r="C79" s="285"/>
      <c r="D79" s="286"/>
      <c r="E79" s="49"/>
      <c r="F79" s="48">
        <v>10</v>
      </c>
      <c r="G79" s="51" t="str">
        <f>IF(Dane!$F$15="","",Dane!$F$15)</f>
        <v>W-F</v>
      </c>
      <c r="H79" s="285"/>
      <c r="I79" s="286"/>
    </row>
    <row r="80" spans="1:9" s="50" customFormat="1" ht="16.5" customHeight="1">
      <c r="A80" s="48">
        <v>11</v>
      </c>
      <c r="B80" s="51" t="str">
        <f>IF(Dane!$F$16="","",Dane!$F$16)</f>
        <v>Podstawy. przeds.</v>
      </c>
      <c r="C80" s="285"/>
      <c r="D80" s="286"/>
      <c r="E80" s="49"/>
      <c r="F80" s="48">
        <v>11</v>
      </c>
      <c r="G80" s="51" t="str">
        <f>IF(Dane!$F$16="","",Dane!$F$16)</f>
        <v>Podstawy. przeds.</v>
      </c>
      <c r="H80" s="285"/>
      <c r="I80" s="286"/>
    </row>
    <row r="81" spans="1:9" s="50" customFormat="1" ht="16.5" customHeight="1">
      <c r="A81" s="48">
        <v>12</v>
      </c>
      <c r="B81" s="51" t="str">
        <f>IF(Dane!$F$17="","",Dane!$F$17)</f>
        <v>Funkcj. przed. w. w.</v>
      </c>
      <c r="C81" s="285"/>
      <c r="D81" s="286"/>
      <c r="E81" s="49"/>
      <c r="F81" s="48">
        <v>12</v>
      </c>
      <c r="G81" s="51" t="str">
        <f>IF(Dane!$F$17="","",Dane!$F$17)</f>
        <v>Funkcj. przed. w. w.</v>
      </c>
      <c r="H81" s="285"/>
      <c r="I81" s="286"/>
    </row>
    <row r="82" spans="1:9" s="50" customFormat="1" ht="16.5" customHeight="1">
      <c r="A82" s="48">
        <v>13</v>
      </c>
      <c r="B82" s="51" t="str">
        <f>IF(Dane!$F$18="","",Dane!$F$18)</f>
        <v>Praca biurowa</v>
      </c>
      <c r="C82" s="285"/>
      <c r="D82" s="286"/>
      <c r="E82" s="49"/>
      <c r="F82" s="48">
        <v>13</v>
      </c>
      <c r="G82" s="51" t="str">
        <f>IF(Dane!$F$18="","",Dane!$F$18)</f>
        <v>Praca biurowa</v>
      </c>
      <c r="H82" s="285"/>
      <c r="I82" s="286"/>
    </row>
    <row r="83" spans="1:9" s="50" customFormat="1" ht="16.5" customHeight="1">
      <c r="A83" s="48">
        <v>14</v>
      </c>
      <c r="B83" s="51">
        <f>IF(Dane!$F$19="","",Dane!$F$19)</f>
      </c>
      <c r="C83" s="285"/>
      <c r="D83" s="286"/>
      <c r="E83" s="49"/>
      <c r="F83" s="48">
        <v>14</v>
      </c>
      <c r="G83" s="51">
        <f>IF(Dane!$F$19="","",Dane!$F$19)</f>
      </c>
      <c r="H83" s="285"/>
      <c r="I83" s="286"/>
    </row>
    <row r="84" spans="1:9" s="50" customFormat="1" ht="16.5" customHeight="1">
      <c r="A84" s="48">
        <v>15</v>
      </c>
      <c r="B84" s="51">
        <f>IF(Dane!$F$20="","",Dane!$F$20)</f>
      </c>
      <c r="C84" s="285"/>
      <c r="D84" s="286"/>
      <c r="E84" s="49"/>
      <c r="F84" s="48">
        <v>15</v>
      </c>
      <c r="G84" s="51">
        <f>IF(Dane!$F$20="","",Dane!$F$20)</f>
      </c>
      <c r="H84" s="285"/>
      <c r="I84" s="286"/>
    </row>
    <row r="85" spans="1:9" s="50" customFormat="1" ht="16.5" customHeight="1">
      <c r="A85" s="48">
        <v>16</v>
      </c>
      <c r="B85" s="51">
        <f>IF(Dane!$F$21="","",Dane!$F$21)</f>
      </c>
      <c r="C85" s="285"/>
      <c r="D85" s="286"/>
      <c r="E85" s="49"/>
      <c r="F85" s="48">
        <v>16</v>
      </c>
      <c r="G85" s="51">
        <f>IF(Dane!$F$21="","",Dane!$F$21)</f>
      </c>
      <c r="H85" s="285"/>
      <c r="I85" s="286"/>
    </row>
    <row r="86" spans="1:9" s="50" customFormat="1" ht="16.5" customHeight="1">
      <c r="A86" s="48">
        <v>17</v>
      </c>
      <c r="B86" s="51">
        <f>IF(Dane!$F$22="","",Dane!$F$22)</f>
      </c>
      <c r="C86" s="285"/>
      <c r="D86" s="286"/>
      <c r="E86" s="49"/>
      <c r="F86" s="48">
        <v>17</v>
      </c>
      <c r="G86" s="51">
        <f>IF(Dane!$F$22="","",Dane!$F$22)</f>
      </c>
      <c r="H86" s="285"/>
      <c r="I86" s="286"/>
    </row>
    <row r="87" spans="1:9" s="50" customFormat="1" ht="16.5" customHeight="1">
      <c r="A87" s="290"/>
      <c r="B87" s="51" t="s">
        <v>69</v>
      </c>
      <c r="C87" s="74">
        <f>'Oceny I'!$AD$10</f>
        <v>0</v>
      </c>
      <c r="D87" s="75"/>
      <c r="E87" s="49"/>
      <c r="F87" s="290"/>
      <c r="G87" s="51" t="s">
        <v>69</v>
      </c>
      <c r="H87" s="74">
        <f>'Oceny I'!$AD$11</f>
        <v>0</v>
      </c>
      <c r="I87" s="78"/>
    </row>
    <row r="88" spans="1:9" s="50" customFormat="1" ht="16.5" customHeight="1">
      <c r="A88" s="291"/>
      <c r="B88" s="51" t="s">
        <v>70</v>
      </c>
      <c r="C88" s="74">
        <f>'Oceny I'!$AE$10</f>
        <v>0</v>
      </c>
      <c r="D88" s="75"/>
      <c r="E88" s="49"/>
      <c r="F88" s="291"/>
      <c r="G88" s="51" t="s">
        <v>70</v>
      </c>
      <c r="H88" s="74">
        <f>'Oceny I'!$AE$11</f>
        <v>0</v>
      </c>
      <c r="I88" s="78"/>
    </row>
    <row r="89" spans="1:9" s="50" customFormat="1" ht="16.5" customHeight="1">
      <c r="A89" s="291"/>
      <c r="B89" s="51" t="s">
        <v>85</v>
      </c>
      <c r="C89" s="52">
        <f>SUM(C87:C88)</f>
        <v>0</v>
      </c>
      <c r="D89" s="76">
        <f>mieś!$U10</f>
      </c>
      <c r="E89" s="49"/>
      <c r="F89" s="291"/>
      <c r="G89" s="51" t="s">
        <v>85</v>
      </c>
      <c r="H89" s="52">
        <f>SUM(H87:H88)</f>
        <v>0</v>
      </c>
      <c r="I89" s="76">
        <f>mieś!$U11</f>
      </c>
    </row>
    <row r="90" spans="1:9" s="50" customFormat="1" ht="16.5" customHeight="1">
      <c r="A90" s="292"/>
      <c r="B90" s="51" t="s">
        <v>71</v>
      </c>
      <c r="C90" s="74">
        <f>'Oceny I'!$AF$10</f>
        <v>0</v>
      </c>
      <c r="D90" s="75"/>
      <c r="E90" s="49"/>
      <c r="F90" s="292"/>
      <c r="G90" s="51" t="s">
        <v>71</v>
      </c>
      <c r="H90" s="74">
        <f>'Oceny I'!$AF$11</f>
        <v>0</v>
      </c>
      <c r="I90" s="78"/>
    </row>
    <row r="91" spans="1:9" s="62" customFormat="1" ht="24.75" customHeight="1">
      <c r="A91" s="60">
        <f>Dane!A12</f>
        <v>9</v>
      </c>
      <c r="B91" s="287" t="str">
        <f>Dane!B12</f>
        <v>Nazwisko Imię</v>
      </c>
      <c r="C91" s="288"/>
      <c r="D91" s="289"/>
      <c r="E91" s="61"/>
      <c r="F91" s="60">
        <f>Dane!A13</f>
        <v>10</v>
      </c>
      <c r="G91" s="287" t="str">
        <f>Dane!B13</f>
        <v>Nazwisko Imię</v>
      </c>
      <c r="H91" s="288"/>
      <c r="I91" s="289"/>
    </row>
    <row r="92" spans="1:9" s="50" customFormat="1" ht="16.5" customHeight="1">
      <c r="A92" s="48">
        <v>1</v>
      </c>
      <c r="B92" s="51" t="str">
        <f>IF(Dane!$F$4="","",Dane!$F$4)</f>
        <v>Religia</v>
      </c>
      <c r="C92" s="285"/>
      <c r="D92" s="286"/>
      <c r="E92" s="49"/>
      <c r="F92" s="48">
        <v>1</v>
      </c>
      <c r="G92" s="51" t="str">
        <f>IF(Dane!$F$4="","",Dane!$F$4)</f>
        <v>Religia</v>
      </c>
      <c r="H92" s="285"/>
      <c r="I92" s="286"/>
    </row>
    <row r="93" spans="1:9" s="50" customFormat="1" ht="16.5" customHeight="1">
      <c r="A93" s="48">
        <v>2</v>
      </c>
      <c r="B93" s="51" t="str">
        <f>IF(Dane!$F$5="","",Dane!$F$5)</f>
        <v>Język polski</v>
      </c>
      <c r="C93" s="285"/>
      <c r="D93" s="286"/>
      <c r="E93" s="49"/>
      <c r="F93" s="48">
        <v>2</v>
      </c>
      <c r="G93" s="51" t="str">
        <f>IF(Dane!$F$5="","",Dane!$F$5)</f>
        <v>Język polski</v>
      </c>
      <c r="H93" s="285"/>
      <c r="I93" s="286"/>
    </row>
    <row r="94" spans="1:9" s="50" customFormat="1" ht="16.5" customHeight="1">
      <c r="A94" s="48">
        <v>3</v>
      </c>
      <c r="B94" s="51">
        <f>IF(Dane!$B$12="","",Dane!$C$12)</f>
        <v>0</v>
      </c>
      <c r="C94" s="285"/>
      <c r="D94" s="286"/>
      <c r="E94" s="49"/>
      <c r="F94" s="48">
        <v>3</v>
      </c>
      <c r="G94" s="51">
        <f>IF(Dane!$B$13="","",Dane!$C$13)</f>
        <v>0</v>
      </c>
      <c r="H94" s="285"/>
      <c r="I94" s="286"/>
    </row>
    <row r="95" spans="1:9" s="50" customFormat="1" ht="16.5" customHeight="1">
      <c r="A95" s="48">
        <v>4</v>
      </c>
      <c r="B95" s="51">
        <f>IF(Dane!$B$12="","",Dane!$D$12)</f>
        <v>0</v>
      </c>
      <c r="C95" s="285"/>
      <c r="D95" s="286"/>
      <c r="E95" s="49"/>
      <c r="F95" s="48">
        <v>4</v>
      </c>
      <c r="G95" s="51">
        <f>IF(Dane!$B$13="","",Dane!$D$13)</f>
        <v>0</v>
      </c>
      <c r="H95" s="285"/>
      <c r="I95" s="286"/>
    </row>
    <row r="96" spans="1:9" s="50" customFormat="1" ht="16.5" customHeight="1">
      <c r="A96" s="48">
        <v>5</v>
      </c>
      <c r="B96" s="51" t="str">
        <f>IF(Dane!$F$10="","",Dane!$F$10)</f>
        <v>Matematyka</v>
      </c>
      <c r="C96" s="285"/>
      <c r="D96" s="286"/>
      <c r="E96" s="49"/>
      <c r="F96" s="48">
        <v>5</v>
      </c>
      <c r="G96" s="51" t="str">
        <f>IF(Dane!$F$10="","",Dane!$F$10)</f>
        <v>Matematyka</v>
      </c>
      <c r="H96" s="285"/>
      <c r="I96" s="286"/>
    </row>
    <row r="97" spans="1:9" s="50" customFormat="1" ht="16.5" customHeight="1">
      <c r="A97" s="48">
        <v>6</v>
      </c>
      <c r="B97" s="51" t="str">
        <f>IF(Dane!$F$11="","",Dane!$F$11)</f>
        <v>Fizyka</v>
      </c>
      <c r="C97" s="285"/>
      <c r="D97" s="286"/>
      <c r="E97" s="49"/>
      <c r="F97" s="48">
        <v>6</v>
      </c>
      <c r="G97" s="51" t="str">
        <f>IF(Dane!$F$11="","",Dane!$F$11)</f>
        <v>Fizyka</v>
      </c>
      <c r="H97" s="285"/>
      <c r="I97" s="286"/>
    </row>
    <row r="98" spans="1:9" s="50" customFormat="1" ht="16.5" customHeight="1">
      <c r="A98" s="48">
        <v>7</v>
      </c>
      <c r="B98" s="51" t="str">
        <f>IF(Dane!$F$12="","",Dane!$F$12)</f>
        <v>Chemia</v>
      </c>
      <c r="C98" s="285"/>
      <c r="D98" s="286"/>
      <c r="E98" s="49"/>
      <c r="F98" s="48">
        <v>7</v>
      </c>
      <c r="G98" s="51" t="str">
        <f>IF(Dane!$F$12="","",Dane!$F$12)</f>
        <v>Chemia</v>
      </c>
      <c r="H98" s="285"/>
      <c r="I98" s="286"/>
    </row>
    <row r="99" spans="1:9" s="50" customFormat="1" ht="16.5" customHeight="1">
      <c r="A99" s="48">
        <v>8</v>
      </c>
      <c r="B99" s="51" t="str">
        <f>IF(Dane!$F$13="","",Dane!$F$13)</f>
        <v>Geografia</v>
      </c>
      <c r="C99" s="285"/>
      <c r="D99" s="286"/>
      <c r="E99" s="49"/>
      <c r="F99" s="48">
        <v>8</v>
      </c>
      <c r="G99" s="51" t="str">
        <f>IF(Dane!$F$13="","",Dane!$F$13)</f>
        <v>Geografia</v>
      </c>
      <c r="H99" s="285"/>
      <c r="I99" s="286"/>
    </row>
    <row r="100" spans="1:9" s="50" customFormat="1" ht="16.5" customHeight="1">
      <c r="A100" s="48">
        <v>9</v>
      </c>
      <c r="B100" s="51" t="str">
        <f>IF(Dane!$F$14="","",Dane!$F$14)</f>
        <v>Historia</v>
      </c>
      <c r="C100" s="285"/>
      <c r="D100" s="286"/>
      <c r="E100" s="49"/>
      <c r="F100" s="48">
        <v>9</v>
      </c>
      <c r="G100" s="51" t="str">
        <f>IF(Dane!$F$14="","",Dane!$F$14)</f>
        <v>Historia</v>
      </c>
      <c r="H100" s="285"/>
      <c r="I100" s="286"/>
    </row>
    <row r="101" spans="1:9" s="50" customFormat="1" ht="16.5" customHeight="1">
      <c r="A101" s="48">
        <v>10</v>
      </c>
      <c r="B101" s="51" t="str">
        <f>IF(Dane!$F$15="","",Dane!$F$15)</f>
        <v>W-F</v>
      </c>
      <c r="C101" s="285"/>
      <c r="D101" s="286"/>
      <c r="E101" s="49"/>
      <c r="F101" s="48">
        <v>10</v>
      </c>
      <c r="G101" s="51" t="str">
        <f>IF(Dane!$F$15="","",Dane!$F$15)</f>
        <v>W-F</v>
      </c>
      <c r="H101" s="285"/>
      <c r="I101" s="286"/>
    </row>
    <row r="102" spans="1:9" s="50" customFormat="1" ht="16.5" customHeight="1">
      <c r="A102" s="48">
        <v>11</v>
      </c>
      <c r="B102" s="51" t="str">
        <f>IF(Dane!$F$16="","",Dane!$F$16)</f>
        <v>Podstawy. przeds.</v>
      </c>
      <c r="C102" s="285"/>
      <c r="D102" s="286"/>
      <c r="E102" s="49"/>
      <c r="F102" s="48">
        <v>11</v>
      </c>
      <c r="G102" s="51" t="str">
        <f>IF(Dane!$F$16="","",Dane!$F$16)</f>
        <v>Podstawy. przeds.</v>
      </c>
      <c r="H102" s="285"/>
      <c r="I102" s="286"/>
    </row>
    <row r="103" spans="1:9" s="50" customFormat="1" ht="16.5" customHeight="1">
      <c r="A103" s="48">
        <v>12</v>
      </c>
      <c r="B103" s="51" t="str">
        <f>IF(Dane!$F$17="","",Dane!$F$17)</f>
        <v>Funkcj. przed. w. w.</v>
      </c>
      <c r="C103" s="285"/>
      <c r="D103" s="286"/>
      <c r="E103" s="49"/>
      <c r="F103" s="48">
        <v>12</v>
      </c>
      <c r="G103" s="51" t="str">
        <f>IF(Dane!$F$17="","",Dane!$F$17)</f>
        <v>Funkcj. przed. w. w.</v>
      </c>
      <c r="H103" s="285"/>
      <c r="I103" s="286"/>
    </row>
    <row r="104" spans="1:9" s="50" customFormat="1" ht="16.5" customHeight="1">
      <c r="A104" s="48">
        <v>13</v>
      </c>
      <c r="B104" s="51" t="str">
        <f>IF(Dane!$F$18="","",Dane!$F$18)</f>
        <v>Praca biurowa</v>
      </c>
      <c r="C104" s="285"/>
      <c r="D104" s="286"/>
      <c r="E104" s="49"/>
      <c r="F104" s="48">
        <v>13</v>
      </c>
      <c r="G104" s="51" t="str">
        <f>IF(Dane!$F$18="","",Dane!$F$18)</f>
        <v>Praca biurowa</v>
      </c>
      <c r="H104" s="285"/>
      <c r="I104" s="286"/>
    </row>
    <row r="105" spans="1:9" s="50" customFormat="1" ht="16.5" customHeight="1">
      <c r="A105" s="48">
        <v>14</v>
      </c>
      <c r="B105" s="51">
        <f>IF(Dane!$F$19="","",Dane!$F$19)</f>
      </c>
      <c r="C105" s="285"/>
      <c r="D105" s="286"/>
      <c r="E105" s="49"/>
      <c r="F105" s="48">
        <v>14</v>
      </c>
      <c r="G105" s="51">
        <f>IF(Dane!$F$19="","",Dane!$F$19)</f>
      </c>
      <c r="H105" s="285"/>
      <c r="I105" s="286"/>
    </row>
    <row r="106" spans="1:9" s="50" customFormat="1" ht="16.5" customHeight="1">
      <c r="A106" s="48">
        <v>15</v>
      </c>
      <c r="B106" s="51">
        <f>IF(Dane!$F$20="","",Dane!$F$20)</f>
      </c>
      <c r="C106" s="285"/>
      <c r="D106" s="286"/>
      <c r="E106" s="49"/>
      <c r="F106" s="48">
        <v>15</v>
      </c>
      <c r="G106" s="51">
        <f>IF(Dane!$F$20="","",Dane!$F$20)</f>
      </c>
      <c r="H106" s="285"/>
      <c r="I106" s="286"/>
    </row>
    <row r="107" spans="1:9" s="50" customFormat="1" ht="16.5" customHeight="1">
      <c r="A107" s="48">
        <v>16</v>
      </c>
      <c r="B107" s="51">
        <f>IF(Dane!$F$21="","",Dane!$F$21)</f>
      </c>
      <c r="C107" s="285"/>
      <c r="D107" s="286"/>
      <c r="E107" s="49"/>
      <c r="F107" s="48">
        <v>16</v>
      </c>
      <c r="G107" s="51">
        <f>IF(Dane!$F$21="","",Dane!$F$21)</f>
      </c>
      <c r="H107" s="285"/>
      <c r="I107" s="286"/>
    </row>
    <row r="108" spans="1:9" s="50" customFormat="1" ht="16.5" customHeight="1">
      <c r="A108" s="48">
        <v>17</v>
      </c>
      <c r="B108" s="51">
        <f>IF(Dane!$F$22="","",Dane!$F$22)</f>
      </c>
      <c r="C108" s="285"/>
      <c r="D108" s="286"/>
      <c r="E108" s="49"/>
      <c r="F108" s="48">
        <v>17</v>
      </c>
      <c r="G108" s="51">
        <f>IF(Dane!$F$22="","",Dane!$F$22)</f>
      </c>
      <c r="H108" s="285"/>
      <c r="I108" s="286"/>
    </row>
    <row r="109" spans="1:9" s="50" customFormat="1" ht="16.5" customHeight="1">
      <c r="A109" s="290"/>
      <c r="B109" s="51" t="s">
        <v>69</v>
      </c>
      <c r="C109" s="74">
        <f>'Oceny I'!$AD$12</f>
        <v>0</v>
      </c>
      <c r="D109" s="75"/>
      <c r="E109" s="49"/>
      <c r="F109" s="290"/>
      <c r="G109" s="51" t="s">
        <v>69</v>
      </c>
      <c r="H109" s="74">
        <f>'Oceny I'!$AD$13</f>
        <v>0</v>
      </c>
      <c r="I109" s="78"/>
    </row>
    <row r="110" spans="1:9" s="50" customFormat="1" ht="16.5" customHeight="1">
      <c r="A110" s="291"/>
      <c r="B110" s="51" t="s">
        <v>70</v>
      </c>
      <c r="C110" s="74">
        <f>'Oceny I'!$AE$12</f>
        <v>0</v>
      </c>
      <c r="D110" s="75"/>
      <c r="E110" s="49"/>
      <c r="F110" s="291"/>
      <c r="G110" s="51" t="s">
        <v>70</v>
      </c>
      <c r="H110" s="74">
        <f>'Oceny I'!$AE$13</f>
        <v>0</v>
      </c>
      <c r="I110" s="78"/>
    </row>
    <row r="111" spans="1:9" s="50" customFormat="1" ht="16.5" customHeight="1">
      <c r="A111" s="291"/>
      <c r="B111" s="51" t="s">
        <v>85</v>
      </c>
      <c r="C111" s="52">
        <f>SUM(C109:C110)</f>
        <v>0</v>
      </c>
      <c r="D111" s="76">
        <f>mieś!$U12</f>
      </c>
      <c r="E111" s="49"/>
      <c r="F111" s="291"/>
      <c r="G111" s="51" t="s">
        <v>85</v>
      </c>
      <c r="H111" s="52">
        <f>SUM(H109:H110)</f>
        <v>0</v>
      </c>
      <c r="I111" s="76">
        <f>mieś!$U13</f>
      </c>
    </row>
    <row r="112" spans="1:9" s="50" customFormat="1" ht="16.5" customHeight="1">
      <c r="A112" s="292"/>
      <c r="B112" s="51" t="s">
        <v>71</v>
      </c>
      <c r="C112" s="74">
        <f>'Oceny I'!$AF$12</f>
        <v>0</v>
      </c>
      <c r="D112" s="75"/>
      <c r="E112" s="49"/>
      <c r="F112" s="292"/>
      <c r="G112" s="51" t="s">
        <v>71</v>
      </c>
      <c r="H112" s="74">
        <f>'Oceny I'!$AF$13</f>
        <v>0</v>
      </c>
      <c r="I112" s="78"/>
    </row>
    <row r="113" spans="1:8" s="50" customFormat="1" ht="18" customHeight="1">
      <c r="A113" s="54"/>
      <c r="B113" s="54"/>
      <c r="C113" s="55"/>
      <c r="D113" s="55"/>
      <c r="E113" s="53"/>
      <c r="F113" s="54"/>
      <c r="G113" s="54"/>
      <c r="H113" s="55"/>
    </row>
    <row r="114" spans="1:9" s="62" customFormat="1" ht="24.75" customHeight="1">
      <c r="A114" s="60">
        <f>Dane!A14</f>
        <v>11</v>
      </c>
      <c r="B114" s="287" t="str">
        <f>Dane!B14</f>
        <v>Nazwisko Imię</v>
      </c>
      <c r="C114" s="288"/>
      <c r="D114" s="289"/>
      <c r="E114" s="61"/>
      <c r="F114" s="60">
        <f>Dane!A15</f>
        <v>12</v>
      </c>
      <c r="G114" s="287" t="str">
        <f>Dane!B15</f>
        <v>Nazwisko Imię</v>
      </c>
      <c r="H114" s="288"/>
      <c r="I114" s="289"/>
    </row>
    <row r="115" spans="1:9" s="50" customFormat="1" ht="16.5" customHeight="1">
      <c r="A115" s="48">
        <v>1</v>
      </c>
      <c r="B115" s="51" t="str">
        <f>IF(Dane!$F$4="","",Dane!$F$4)</f>
        <v>Religia</v>
      </c>
      <c r="C115" s="285"/>
      <c r="D115" s="286"/>
      <c r="E115" s="49"/>
      <c r="F115" s="48">
        <v>1</v>
      </c>
      <c r="G115" s="51" t="str">
        <f>IF(Dane!$F$4="","",Dane!$F$4)</f>
        <v>Religia</v>
      </c>
      <c r="H115" s="285"/>
      <c r="I115" s="286"/>
    </row>
    <row r="116" spans="1:9" s="50" customFormat="1" ht="16.5" customHeight="1">
      <c r="A116" s="48">
        <v>2</v>
      </c>
      <c r="B116" s="51" t="str">
        <f>IF(Dane!$F$5="","",Dane!$F$5)</f>
        <v>Język polski</v>
      </c>
      <c r="C116" s="285"/>
      <c r="D116" s="286"/>
      <c r="E116" s="49"/>
      <c r="F116" s="48">
        <v>2</v>
      </c>
      <c r="G116" s="51" t="str">
        <f>IF(Dane!$F$5="","",Dane!$F$5)</f>
        <v>Język polski</v>
      </c>
      <c r="H116" s="285"/>
      <c r="I116" s="286"/>
    </row>
    <row r="117" spans="1:9" s="50" customFormat="1" ht="16.5" customHeight="1">
      <c r="A117" s="48">
        <v>3</v>
      </c>
      <c r="B117" s="51">
        <f>IF(Dane!$B$14="","",Dane!$C$14)</f>
        <v>0</v>
      </c>
      <c r="C117" s="285"/>
      <c r="D117" s="286"/>
      <c r="E117" s="49"/>
      <c r="F117" s="48">
        <v>3</v>
      </c>
      <c r="G117" s="51">
        <f>IF(Dane!$B$15="","",Dane!$C$15)</f>
        <v>0</v>
      </c>
      <c r="H117" s="285"/>
      <c r="I117" s="286"/>
    </row>
    <row r="118" spans="1:9" s="50" customFormat="1" ht="16.5" customHeight="1">
      <c r="A118" s="48">
        <v>4</v>
      </c>
      <c r="B118" s="51">
        <f>IF(Dane!$B$14="","",Dane!$D$14)</f>
        <v>0</v>
      </c>
      <c r="C118" s="285"/>
      <c r="D118" s="286"/>
      <c r="E118" s="49"/>
      <c r="F118" s="48">
        <v>4</v>
      </c>
      <c r="G118" s="51">
        <f>IF(Dane!$B$15="","",Dane!$D$15)</f>
        <v>0</v>
      </c>
      <c r="H118" s="285"/>
      <c r="I118" s="286"/>
    </row>
    <row r="119" spans="1:9" s="50" customFormat="1" ht="16.5" customHeight="1">
      <c r="A119" s="48">
        <v>5</v>
      </c>
      <c r="B119" s="51" t="str">
        <f>IF(Dane!$F$10="","",Dane!$F$10)</f>
        <v>Matematyka</v>
      </c>
      <c r="C119" s="285"/>
      <c r="D119" s="286"/>
      <c r="E119" s="49"/>
      <c r="F119" s="48">
        <v>5</v>
      </c>
      <c r="G119" s="51" t="str">
        <f>IF(Dane!$F$10="","",Dane!$F$10)</f>
        <v>Matematyka</v>
      </c>
      <c r="H119" s="285"/>
      <c r="I119" s="286"/>
    </row>
    <row r="120" spans="1:9" s="50" customFormat="1" ht="16.5" customHeight="1">
      <c r="A120" s="48">
        <v>6</v>
      </c>
      <c r="B120" s="51" t="str">
        <f>IF(Dane!$F$11="","",Dane!$F$11)</f>
        <v>Fizyka</v>
      </c>
      <c r="C120" s="285"/>
      <c r="D120" s="286"/>
      <c r="E120" s="49"/>
      <c r="F120" s="48">
        <v>6</v>
      </c>
      <c r="G120" s="51" t="str">
        <f>IF(Dane!$F$11="","",Dane!$F$11)</f>
        <v>Fizyka</v>
      </c>
      <c r="H120" s="285"/>
      <c r="I120" s="286"/>
    </row>
    <row r="121" spans="1:9" s="50" customFormat="1" ht="16.5" customHeight="1">
      <c r="A121" s="48">
        <v>7</v>
      </c>
      <c r="B121" s="51" t="str">
        <f>IF(Dane!$F$12="","",Dane!$F$12)</f>
        <v>Chemia</v>
      </c>
      <c r="C121" s="285"/>
      <c r="D121" s="286"/>
      <c r="E121" s="49"/>
      <c r="F121" s="48">
        <v>7</v>
      </c>
      <c r="G121" s="51" t="str">
        <f>IF(Dane!$F$12="","",Dane!$F$12)</f>
        <v>Chemia</v>
      </c>
      <c r="H121" s="285"/>
      <c r="I121" s="286"/>
    </row>
    <row r="122" spans="1:9" s="50" customFormat="1" ht="16.5" customHeight="1">
      <c r="A122" s="48">
        <v>8</v>
      </c>
      <c r="B122" s="51" t="str">
        <f>IF(Dane!$F$13="","",Dane!$F$13)</f>
        <v>Geografia</v>
      </c>
      <c r="C122" s="285"/>
      <c r="D122" s="286"/>
      <c r="E122" s="49"/>
      <c r="F122" s="48">
        <v>8</v>
      </c>
      <c r="G122" s="51" t="str">
        <f>IF(Dane!$F$13="","",Dane!$F$13)</f>
        <v>Geografia</v>
      </c>
      <c r="H122" s="285"/>
      <c r="I122" s="286"/>
    </row>
    <row r="123" spans="1:9" s="50" customFormat="1" ht="16.5" customHeight="1">
      <c r="A123" s="48">
        <v>9</v>
      </c>
      <c r="B123" s="51" t="str">
        <f>IF(Dane!$F$14="","",Dane!$F$14)</f>
        <v>Historia</v>
      </c>
      <c r="C123" s="285"/>
      <c r="D123" s="286"/>
      <c r="E123" s="49"/>
      <c r="F123" s="48">
        <v>9</v>
      </c>
      <c r="G123" s="51" t="str">
        <f>IF(Dane!$F$14="","",Dane!$F$14)</f>
        <v>Historia</v>
      </c>
      <c r="H123" s="285"/>
      <c r="I123" s="286"/>
    </row>
    <row r="124" spans="1:9" s="50" customFormat="1" ht="16.5" customHeight="1">
      <c r="A124" s="48">
        <v>10</v>
      </c>
      <c r="B124" s="51" t="str">
        <f>IF(Dane!$F$15="","",Dane!$F$15)</f>
        <v>W-F</v>
      </c>
      <c r="C124" s="285"/>
      <c r="D124" s="286"/>
      <c r="E124" s="49"/>
      <c r="F124" s="48">
        <v>10</v>
      </c>
      <c r="G124" s="51" t="str">
        <f>IF(Dane!$F$15="","",Dane!$F$15)</f>
        <v>W-F</v>
      </c>
      <c r="H124" s="285"/>
      <c r="I124" s="286"/>
    </row>
    <row r="125" spans="1:9" s="50" customFormat="1" ht="16.5" customHeight="1">
      <c r="A125" s="48">
        <v>11</v>
      </c>
      <c r="B125" s="51" t="str">
        <f>IF(Dane!$F$16="","",Dane!$F$16)</f>
        <v>Podstawy. przeds.</v>
      </c>
      <c r="C125" s="285"/>
      <c r="D125" s="286"/>
      <c r="E125" s="49"/>
      <c r="F125" s="48">
        <v>11</v>
      </c>
      <c r="G125" s="51" t="str">
        <f>IF(Dane!$F$16="","",Dane!$F$16)</f>
        <v>Podstawy. przeds.</v>
      </c>
      <c r="H125" s="285"/>
      <c r="I125" s="286"/>
    </row>
    <row r="126" spans="1:9" s="50" customFormat="1" ht="16.5" customHeight="1">
      <c r="A126" s="48">
        <v>12</v>
      </c>
      <c r="B126" s="51" t="str">
        <f>IF(Dane!$F$17="","",Dane!$F$17)</f>
        <v>Funkcj. przed. w. w.</v>
      </c>
      <c r="C126" s="285"/>
      <c r="D126" s="286"/>
      <c r="E126" s="49"/>
      <c r="F126" s="48">
        <v>12</v>
      </c>
      <c r="G126" s="51" t="str">
        <f>IF(Dane!$F$17="","",Dane!$F$17)</f>
        <v>Funkcj. przed. w. w.</v>
      </c>
      <c r="H126" s="285"/>
      <c r="I126" s="286"/>
    </row>
    <row r="127" spans="1:9" s="50" customFormat="1" ht="16.5" customHeight="1">
      <c r="A127" s="48">
        <v>13</v>
      </c>
      <c r="B127" s="51" t="str">
        <f>IF(Dane!$F$18="","",Dane!$F$18)</f>
        <v>Praca biurowa</v>
      </c>
      <c r="C127" s="285"/>
      <c r="D127" s="286"/>
      <c r="E127" s="49"/>
      <c r="F127" s="48">
        <v>13</v>
      </c>
      <c r="G127" s="51" t="str">
        <f>IF(Dane!$F$18="","",Dane!$F$18)</f>
        <v>Praca biurowa</v>
      </c>
      <c r="H127" s="285"/>
      <c r="I127" s="286"/>
    </row>
    <row r="128" spans="1:9" s="50" customFormat="1" ht="16.5" customHeight="1">
      <c r="A128" s="48">
        <v>14</v>
      </c>
      <c r="B128" s="51">
        <f>IF(Dane!$F$19="","",Dane!$F$19)</f>
      </c>
      <c r="C128" s="285"/>
      <c r="D128" s="286"/>
      <c r="E128" s="49"/>
      <c r="F128" s="48">
        <v>14</v>
      </c>
      <c r="G128" s="51">
        <f>IF(Dane!$F$19="","",Dane!$F$19)</f>
      </c>
      <c r="H128" s="285"/>
      <c r="I128" s="286"/>
    </row>
    <row r="129" spans="1:9" s="50" customFormat="1" ht="16.5" customHeight="1">
      <c r="A129" s="48">
        <v>15</v>
      </c>
      <c r="B129" s="51">
        <f>IF(Dane!$F$20="","",Dane!$F$20)</f>
      </c>
      <c r="C129" s="285"/>
      <c r="D129" s="286"/>
      <c r="E129" s="49"/>
      <c r="F129" s="48">
        <v>15</v>
      </c>
      <c r="G129" s="51">
        <f>IF(Dane!$F$20="","",Dane!$F$20)</f>
      </c>
      <c r="H129" s="285"/>
      <c r="I129" s="286"/>
    </row>
    <row r="130" spans="1:9" s="50" customFormat="1" ht="16.5" customHeight="1">
      <c r="A130" s="48">
        <v>16</v>
      </c>
      <c r="B130" s="51">
        <f>IF(Dane!$F$21="","",Dane!$F$21)</f>
      </c>
      <c r="C130" s="285"/>
      <c r="D130" s="286"/>
      <c r="E130" s="49"/>
      <c r="F130" s="48">
        <v>16</v>
      </c>
      <c r="G130" s="51">
        <f>IF(Dane!$F$21="","",Dane!$F$21)</f>
      </c>
      <c r="H130" s="285"/>
      <c r="I130" s="286"/>
    </row>
    <row r="131" spans="1:9" s="50" customFormat="1" ht="16.5" customHeight="1">
      <c r="A131" s="48">
        <v>17</v>
      </c>
      <c r="B131" s="51">
        <f>IF(Dane!$F$22="","",Dane!$F$22)</f>
      </c>
      <c r="C131" s="285"/>
      <c r="D131" s="286"/>
      <c r="E131" s="49"/>
      <c r="F131" s="48">
        <v>17</v>
      </c>
      <c r="G131" s="51">
        <f>IF(Dane!$F$22="","",Dane!$F$22)</f>
      </c>
      <c r="H131" s="285"/>
      <c r="I131" s="286"/>
    </row>
    <row r="132" spans="1:9" s="50" customFormat="1" ht="16.5" customHeight="1">
      <c r="A132" s="290"/>
      <c r="B132" s="51" t="s">
        <v>69</v>
      </c>
      <c r="C132" s="74">
        <f>'Oceny I'!$AD$14</f>
        <v>0</v>
      </c>
      <c r="D132" s="75"/>
      <c r="E132" s="49"/>
      <c r="F132" s="290"/>
      <c r="G132" s="51" t="s">
        <v>69</v>
      </c>
      <c r="H132" s="74">
        <f>'Oceny I'!$AD$15</f>
        <v>0</v>
      </c>
      <c r="I132" s="78"/>
    </row>
    <row r="133" spans="1:9" s="50" customFormat="1" ht="16.5" customHeight="1">
      <c r="A133" s="291"/>
      <c r="B133" s="51" t="s">
        <v>70</v>
      </c>
      <c r="C133" s="74">
        <f>'Oceny I'!$AE$14</f>
        <v>0</v>
      </c>
      <c r="D133" s="75"/>
      <c r="E133" s="49"/>
      <c r="F133" s="291"/>
      <c r="G133" s="51" t="s">
        <v>70</v>
      </c>
      <c r="H133" s="74">
        <f>'Oceny I'!$AE$15</f>
        <v>0</v>
      </c>
      <c r="I133" s="78"/>
    </row>
    <row r="134" spans="1:9" s="50" customFormat="1" ht="16.5" customHeight="1">
      <c r="A134" s="291"/>
      <c r="B134" s="51" t="s">
        <v>85</v>
      </c>
      <c r="C134" s="52">
        <f>SUM(C132:C133)</f>
        <v>0</v>
      </c>
      <c r="D134" s="76">
        <f>mieś!$U14</f>
      </c>
      <c r="E134" s="49"/>
      <c r="F134" s="291"/>
      <c r="G134" s="51" t="s">
        <v>85</v>
      </c>
      <c r="H134" s="52">
        <f>SUM(H132:H133)</f>
        <v>0</v>
      </c>
      <c r="I134" s="76">
        <f>mieś!$U15</f>
      </c>
    </row>
    <row r="135" spans="1:9" s="50" customFormat="1" ht="16.5" customHeight="1">
      <c r="A135" s="292"/>
      <c r="B135" s="51" t="s">
        <v>71</v>
      </c>
      <c r="C135" s="74">
        <f>'Oceny I'!$AF$14</f>
        <v>0</v>
      </c>
      <c r="D135" s="75"/>
      <c r="E135" s="49"/>
      <c r="F135" s="292"/>
      <c r="G135" s="51" t="s">
        <v>71</v>
      </c>
      <c r="H135" s="74">
        <f>'Oceny I'!$AF$15</f>
        <v>0</v>
      </c>
      <c r="I135" s="78"/>
    </row>
    <row r="136" spans="1:9" s="62" customFormat="1" ht="24.75" customHeight="1">
      <c r="A136" s="60">
        <f>Dane!A16</f>
        <v>13</v>
      </c>
      <c r="B136" s="287" t="str">
        <f>Dane!B16</f>
        <v>Nazwisko Imię</v>
      </c>
      <c r="C136" s="288"/>
      <c r="D136" s="289"/>
      <c r="E136" s="61"/>
      <c r="F136" s="60">
        <f>Dane!A17</f>
        <v>14</v>
      </c>
      <c r="G136" s="287" t="str">
        <f>Dane!B17</f>
        <v>Nazwisko Imię</v>
      </c>
      <c r="H136" s="288"/>
      <c r="I136" s="289"/>
    </row>
    <row r="137" spans="1:9" s="50" customFormat="1" ht="16.5" customHeight="1">
      <c r="A137" s="48">
        <v>1</v>
      </c>
      <c r="B137" s="51" t="str">
        <f>IF(Dane!$F$4="","",Dane!$F$4)</f>
        <v>Religia</v>
      </c>
      <c r="C137" s="285"/>
      <c r="D137" s="286"/>
      <c r="E137" s="49"/>
      <c r="F137" s="48">
        <v>1</v>
      </c>
      <c r="G137" s="51" t="str">
        <f>IF(Dane!$F$4="","",Dane!$F$4)</f>
        <v>Religia</v>
      </c>
      <c r="H137" s="285"/>
      <c r="I137" s="286"/>
    </row>
    <row r="138" spans="1:9" s="50" customFormat="1" ht="16.5" customHeight="1">
      <c r="A138" s="48">
        <v>2</v>
      </c>
      <c r="B138" s="51" t="str">
        <f>IF(Dane!$F$5="","",Dane!$F$5)</f>
        <v>Język polski</v>
      </c>
      <c r="C138" s="285"/>
      <c r="D138" s="286"/>
      <c r="E138" s="49"/>
      <c r="F138" s="48">
        <v>2</v>
      </c>
      <c r="G138" s="51" t="str">
        <f>IF(Dane!$F$5="","",Dane!$F$5)</f>
        <v>Język polski</v>
      </c>
      <c r="H138" s="285"/>
      <c r="I138" s="286"/>
    </row>
    <row r="139" spans="1:9" s="50" customFormat="1" ht="16.5" customHeight="1">
      <c r="A139" s="48">
        <v>3</v>
      </c>
      <c r="B139" s="51">
        <f>IF(Dane!$B$16="","",Dane!$C$16)</f>
        <v>0</v>
      </c>
      <c r="C139" s="285"/>
      <c r="D139" s="286"/>
      <c r="E139" s="49"/>
      <c r="F139" s="48">
        <v>3</v>
      </c>
      <c r="G139" s="51">
        <f>IF(Dane!$B$17="","",Dane!$C$17)</f>
        <v>0</v>
      </c>
      <c r="H139" s="285"/>
      <c r="I139" s="286"/>
    </row>
    <row r="140" spans="1:9" s="50" customFormat="1" ht="16.5" customHeight="1">
      <c r="A140" s="48">
        <v>4</v>
      </c>
      <c r="B140" s="51">
        <f>IF(Dane!$B$16="","",Dane!$D$16)</f>
        <v>0</v>
      </c>
      <c r="C140" s="285"/>
      <c r="D140" s="286"/>
      <c r="E140" s="49"/>
      <c r="F140" s="48">
        <v>4</v>
      </c>
      <c r="G140" s="51">
        <f>IF(Dane!$B$17="","",Dane!$D$17)</f>
        <v>0</v>
      </c>
      <c r="H140" s="285"/>
      <c r="I140" s="286"/>
    </row>
    <row r="141" spans="1:9" s="50" customFormat="1" ht="16.5" customHeight="1">
      <c r="A141" s="48">
        <v>5</v>
      </c>
      <c r="B141" s="51" t="str">
        <f>IF(Dane!$F$10="","",Dane!$F$10)</f>
        <v>Matematyka</v>
      </c>
      <c r="C141" s="285"/>
      <c r="D141" s="286"/>
      <c r="E141" s="49"/>
      <c r="F141" s="48">
        <v>5</v>
      </c>
      <c r="G141" s="51" t="str">
        <f>IF(Dane!$F$10="","",Dane!$F$10)</f>
        <v>Matematyka</v>
      </c>
      <c r="H141" s="285"/>
      <c r="I141" s="286"/>
    </row>
    <row r="142" spans="1:9" s="50" customFormat="1" ht="16.5" customHeight="1">
      <c r="A142" s="48">
        <v>6</v>
      </c>
      <c r="B142" s="51" t="str">
        <f>IF(Dane!$F$11="","",Dane!$F$11)</f>
        <v>Fizyka</v>
      </c>
      <c r="C142" s="285"/>
      <c r="D142" s="286"/>
      <c r="E142" s="49"/>
      <c r="F142" s="48">
        <v>6</v>
      </c>
      <c r="G142" s="51" t="str">
        <f>IF(Dane!$F$11="","",Dane!$F$11)</f>
        <v>Fizyka</v>
      </c>
      <c r="H142" s="285"/>
      <c r="I142" s="286"/>
    </row>
    <row r="143" spans="1:9" s="50" customFormat="1" ht="16.5" customHeight="1">
      <c r="A143" s="48">
        <v>7</v>
      </c>
      <c r="B143" s="51" t="str">
        <f>IF(Dane!$F$12="","",Dane!$F$12)</f>
        <v>Chemia</v>
      </c>
      <c r="C143" s="285"/>
      <c r="D143" s="286"/>
      <c r="E143" s="49"/>
      <c r="F143" s="48">
        <v>7</v>
      </c>
      <c r="G143" s="51" t="str">
        <f>IF(Dane!$F$12="","",Dane!$F$12)</f>
        <v>Chemia</v>
      </c>
      <c r="H143" s="285"/>
      <c r="I143" s="286"/>
    </row>
    <row r="144" spans="1:9" s="50" customFormat="1" ht="16.5" customHeight="1">
      <c r="A144" s="48">
        <v>8</v>
      </c>
      <c r="B144" s="51" t="str">
        <f>IF(Dane!$F$13="","",Dane!$F$13)</f>
        <v>Geografia</v>
      </c>
      <c r="C144" s="285"/>
      <c r="D144" s="286"/>
      <c r="E144" s="49"/>
      <c r="F144" s="48">
        <v>8</v>
      </c>
      <c r="G144" s="51" t="str">
        <f>IF(Dane!$F$13="","",Dane!$F$13)</f>
        <v>Geografia</v>
      </c>
      <c r="H144" s="285"/>
      <c r="I144" s="286"/>
    </row>
    <row r="145" spans="1:9" s="50" customFormat="1" ht="16.5" customHeight="1">
      <c r="A145" s="48">
        <v>9</v>
      </c>
      <c r="B145" s="51" t="str">
        <f>IF(Dane!$F$14="","",Dane!$F$14)</f>
        <v>Historia</v>
      </c>
      <c r="C145" s="285"/>
      <c r="D145" s="286"/>
      <c r="E145" s="49"/>
      <c r="F145" s="48">
        <v>9</v>
      </c>
      <c r="G145" s="51" t="str">
        <f>IF(Dane!$F$14="","",Dane!$F$14)</f>
        <v>Historia</v>
      </c>
      <c r="H145" s="285"/>
      <c r="I145" s="286"/>
    </row>
    <row r="146" spans="1:9" s="50" customFormat="1" ht="16.5" customHeight="1">
      <c r="A146" s="48">
        <v>10</v>
      </c>
      <c r="B146" s="51" t="str">
        <f>IF(Dane!$F$15="","",Dane!$F$15)</f>
        <v>W-F</v>
      </c>
      <c r="C146" s="285"/>
      <c r="D146" s="286"/>
      <c r="E146" s="49"/>
      <c r="F146" s="48">
        <v>10</v>
      </c>
      <c r="G146" s="51" t="str">
        <f>IF(Dane!$F$15="","",Dane!$F$15)</f>
        <v>W-F</v>
      </c>
      <c r="H146" s="285"/>
      <c r="I146" s="286"/>
    </row>
    <row r="147" spans="1:9" s="50" customFormat="1" ht="16.5" customHeight="1">
      <c r="A147" s="48">
        <v>11</v>
      </c>
      <c r="B147" s="51" t="str">
        <f>IF(Dane!$F$16="","",Dane!$F$16)</f>
        <v>Podstawy. przeds.</v>
      </c>
      <c r="C147" s="285"/>
      <c r="D147" s="286"/>
      <c r="E147" s="49"/>
      <c r="F147" s="48">
        <v>11</v>
      </c>
      <c r="G147" s="51" t="str">
        <f>IF(Dane!$F$16="","",Dane!$F$16)</f>
        <v>Podstawy. przeds.</v>
      </c>
      <c r="H147" s="285"/>
      <c r="I147" s="286"/>
    </row>
    <row r="148" spans="1:9" s="50" customFormat="1" ht="16.5" customHeight="1">
      <c r="A148" s="48">
        <v>12</v>
      </c>
      <c r="B148" s="51" t="str">
        <f>IF(Dane!$F$17="","",Dane!$F$17)</f>
        <v>Funkcj. przed. w. w.</v>
      </c>
      <c r="C148" s="285"/>
      <c r="D148" s="286"/>
      <c r="E148" s="49"/>
      <c r="F148" s="48">
        <v>12</v>
      </c>
      <c r="G148" s="51" t="str">
        <f>IF(Dane!$F$17="","",Dane!$F$17)</f>
        <v>Funkcj. przed. w. w.</v>
      </c>
      <c r="H148" s="285"/>
      <c r="I148" s="286"/>
    </row>
    <row r="149" spans="1:9" s="50" customFormat="1" ht="16.5" customHeight="1">
      <c r="A149" s="48">
        <v>13</v>
      </c>
      <c r="B149" s="51" t="str">
        <f>IF(Dane!$F$18="","",Dane!$F$18)</f>
        <v>Praca biurowa</v>
      </c>
      <c r="C149" s="285"/>
      <c r="D149" s="286"/>
      <c r="E149" s="49"/>
      <c r="F149" s="48">
        <v>13</v>
      </c>
      <c r="G149" s="51" t="str">
        <f>IF(Dane!$F$18="","",Dane!$F$18)</f>
        <v>Praca biurowa</v>
      </c>
      <c r="H149" s="285"/>
      <c r="I149" s="286"/>
    </row>
    <row r="150" spans="1:9" s="50" customFormat="1" ht="16.5" customHeight="1">
      <c r="A150" s="48">
        <v>14</v>
      </c>
      <c r="B150" s="51">
        <f>IF(Dane!$F$19="","",Dane!$F$19)</f>
      </c>
      <c r="C150" s="285"/>
      <c r="D150" s="286"/>
      <c r="E150" s="49"/>
      <c r="F150" s="48">
        <v>14</v>
      </c>
      <c r="G150" s="51">
        <f>IF(Dane!$F$19="","",Dane!$F$19)</f>
      </c>
      <c r="H150" s="285"/>
      <c r="I150" s="286"/>
    </row>
    <row r="151" spans="1:9" s="50" customFormat="1" ht="16.5" customHeight="1">
      <c r="A151" s="48">
        <v>15</v>
      </c>
      <c r="B151" s="51">
        <f>IF(Dane!$F$20="","",Dane!$F$20)</f>
      </c>
      <c r="C151" s="285"/>
      <c r="D151" s="286"/>
      <c r="E151" s="49"/>
      <c r="F151" s="48">
        <v>15</v>
      </c>
      <c r="G151" s="51">
        <f>IF(Dane!$F$20="","",Dane!$F$20)</f>
      </c>
      <c r="H151" s="285"/>
      <c r="I151" s="286"/>
    </row>
    <row r="152" spans="1:9" s="50" customFormat="1" ht="16.5" customHeight="1">
      <c r="A152" s="48">
        <v>16</v>
      </c>
      <c r="B152" s="51">
        <f>IF(Dane!$F$21="","",Dane!$F$21)</f>
      </c>
      <c r="C152" s="285"/>
      <c r="D152" s="286"/>
      <c r="E152" s="49"/>
      <c r="F152" s="48">
        <v>16</v>
      </c>
      <c r="G152" s="51">
        <f>IF(Dane!$F$21="","",Dane!$F$21)</f>
      </c>
      <c r="H152" s="285"/>
      <c r="I152" s="286"/>
    </row>
    <row r="153" spans="1:9" s="50" customFormat="1" ht="16.5" customHeight="1">
      <c r="A153" s="48">
        <v>17</v>
      </c>
      <c r="B153" s="51">
        <f>IF(Dane!$F$22="","",Dane!$F$22)</f>
      </c>
      <c r="C153" s="285"/>
      <c r="D153" s="286"/>
      <c r="E153" s="49"/>
      <c r="F153" s="48">
        <v>17</v>
      </c>
      <c r="G153" s="51">
        <f>IF(Dane!$F$22="","",Dane!$F$22)</f>
      </c>
      <c r="H153" s="285"/>
      <c r="I153" s="286"/>
    </row>
    <row r="154" spans="1:9" s="50" customFormat="1" ht="16.5" customHeight="1">
      <c r="A154" s="290"/>
      <c r="B154" s="51" t="s">
        <v>69</v>
      </c>
      <c r="C154" s="74">
        <f>'Oceny I'!$AD$16</f>
        <v>0</v>
      </c>
      <c r="D154" s="75"/>
      <c r="E154" s="49"/>
      <c r="F154" s="290"/>
      <c r="G154" s="51" t="s">
        <v>69</v>
      </c>
      <c r="H154" s="74">
        <f>'Oceny I'!$AD$17</f>
        <v>0</v>
      </c>
      <c r="I154" s="78"/>
    </row>
    <row r="155" spans="1:9" s="50" customFormat="1" ht="16.5" customHeight="1">
      <c r="A155" s="291"/>
      <c r="B155" s="51" t="s">
        <v>70</v>
      </c>
      <c r="C155" s="74">
        <f>'Oceny I'!$AE$16</f>
        <v>0</v>
      </c>
      <c r="D155" s="75"/>
      <c r="E155" s="49"/>
      <c r="F155" s="291"/>
      <c r="G155" s="51" t="s">
        <v>70</v>
      </c>
      <c r="H155" s="74">
        <f>'Oceny I'!$AE$17</f>
        <v>0</v>
      </c>
      <c r="I155" s="78"/>
    </row>
    <row r="156" spans="1:9" s="50" customFormat="1" ht="16.5" customHeight="1">
      <c r="A156" s="291"/>
      <c r="B156" s="51" t="s">
        <v>85</v>
      </c>
      <c r="C156" s="52">
        <f>SUM(C154:C155)</f>
        <v>0</v>
      </c>
      <c r="D156" s="76">
        <f>mieś!$U16</f>
      </c>
      <c r="E156" s="49"/>
      <c r="F156" s="291"/>
      <c r="G156" s="51" t="s">
        <v>85</v>
      </c>
      <c r="H156" s="52">
        <f>SUM(H154:H155)</f>
        <v>0</v>
      </c>
      <c r="I156" s="76">
        <f>mieś!$U17</f>
      </c>
    </row>
    <row r="157" spans="1:9" s="50" customFormat="1" ht="16.5" customHeight="1">
      <c r="A157" s="292"/>
      <c r="B157" s="51" t="s">
        <v>71</v>
      </c>
      <c r="C157" s="74">
        <f>'Oceny I'!$AF$16</f>
        <v>0</v>
      </c>
      <c r="D157" s="75"/>
      <c r="E157" s="49"/>
      <c r="F157" s="292"/>
      <c r="G157" s="51" t="s">
        <v>71</v>
      </c>
      <c r="H157" s="74">
        <f>'Oceny I'!$AF$17</f>
        <v>0</v>
      </c>
      <c r="I157" s="78"/>
    </row>
    <row r="158" spans="1:8" s="50" customFormat="1" ht="18" customHeight="1">
      <c r="A158" s="54"/>
      <c r="B158" s="54"/>
      <c r="C158" s="55"/>
      <c r="D158" s="55"/>
      <c r="E158" s="53"/>
      <c r="F158" s="54"/>
      <c r="G158" s="54"/>
      <c r="H158" s="55"/>
    </row>
    <row r="159" spans="1:9" s="62" customFormat="1" ht="24.75" customHeight="1">
      <c r="A159" s="60">
        <f>Dane!A18</f>
        <v>15</v>
      </c>
      <c r="B159" s="287" t="str">
        <f>Dane!B18</f>
        <v>Nazwisko Imię</v>
      </c>
      <c r="C159" s="288"/>
      <c r="D159" s="289"/>
      <c r="E159" s="61"/>
      <c r="F159" s="60">
        <f>Dane!A19</f>
        <v>16</v>
      </c>
      <c r="G159" s="287" t="str">
        <f>Dane!B19</f>
        <v>Nazwisko Imię</v>
      </c>
      <c r="H159" s="288"/>
      <c r="I159" s="289"/>
    </row>
    <row r="160" spans="1:9" s="50" customFormat="1" ht="16.5" customHeight="1">
      <c r="A160" s="48">
        <v>1</v>
      </c>
      <c r="B160" s="51" t="str">
        <f>IF(Dane!$F$4="","",Dane!$F$4)</f>
        <v>Religia</v>
      </c>
      <c r="C160" s="285"/>
      <c r="D160" s="286"/>
      <c r="E160" s="49"/>
      <c r="F160" s="48">
        <v>1</v>
      </c>
      <c r="G160" s="51" t="str">
        <f>IF(Dane!$F$4="","",Dane!$F$4)</f>
        <v>Religia</v>
      </c>
      <c r="H160" s="285"/>
      <c r="I160" s="286"/>
    </row>
    <row r="161" spans="1:9" s="50" customFormat="1" ht="16.5" customHeight="1">
      <c r="A161" s="48">
        <v>2</v>
      </c>
      <c r="B161" s="51" t="str">
        <f>IF(Dane!$F$5="","",Dane!$F$5)</f>
        <v>Język polski</v>
      </c>
      <c r="C161" s="285"/>
      <c r="D161" s="286"/>
      <c r="E161" s="49"/>
      <c r="F161" s="48">
        <v>2</v>
      </c>
      <c r="G161" s="51" t="str">
        <f>IF(Dane!$F$5="","",Dane!$F$5)</f>
        <v>Język polski</v>
      </c>
      <c r="H161" s="285"/>
      <c r="I161" s="286"/>
    </row>
    <row r="162" spans="1:9" s="50" customFormat="1" ht="16.5" customHeight="1">
      <c r="A162" s="48">
        <v>3</v>
      </c>
      <c r="B162" s="51">
        <f>IF(Dane!$B$18="","",Dane!$C$18)</f>
        <v>0</v>
      </c>
      <c r="C162" s="285"/>
      <c r="D162" s="286"/>
      <c r="E162" s="49"/>
      <c r="F162" s="48">
        <v>3</v>
      </c>
      <c r="G162" s="51">
        <f>IF(Dane!$B$19="","",Dane!$C$19)</f>
        <v>0</v>
      </c>
      <c r="H162" s="285"/>
      <c r="I162" s="286"/>
    </row>
    <row r="163" spans="1:9" s="50" customFormat="1" ht="16.5" customHeight="1">
      <c r="A163" s="48">
        <v>4</v>
      </c>
      <c r="B163" s="51">
        <f>IF(Dane!$B$18="","",Dane!$D$18)</f>
        <v>0</v>
      </c>
      <c r="C163" s="285"/>
      <c r="D163" s="286"/>
      <c r="E163" s="49"/>
      <c r="F163" s="48">
        <v>4</v>
      </c>
      <c r="G163" s="51">
        <f>IF(Dane!$B$19="","",Dane!$D$19)</f>
        <v>0</v>
      </c>
      <c r="H163" s="285"/>
      <c r="I163" s="286"/>
    </row>
    <row r="164" spans="1:9" s="50" customFormat="1" ht="16.5" customHeight="1">
      <c r="A164" s="48">
        <v>5</v>
      </c>
      <c r="B164" s="51" t="str">
        <f>IF(Dane!$F$10="","",Dane!$F$10)</f>
        <v>Matematyka</v>
      </c>
      <c r="C164" s="285"/>
      <c r="D164" s="286"/>
      <c r="E164" s="49"/>
      <c r="F164" s="48">
        <v>5</v>
      </c>
      <c r="G164" s="51" t="str">
        <f>IF(Dane!$F$10="","",Dane!$F$10)</f>
        <v>Matematyka</v>
      </c>
      <c r="H164" s="285"/>
      <c r="I164" s="286"/>
    </row>
    <row r="165" spans="1:9" s="50" customFormat="1" ht="16.5" customHeight="1">
      <c r="A165" s="48">
        <v>6</v>
      </c>
      <c r="B165" s="51" t="str">
        <f>IF(Dane!$F$11="","",Dane!$F$11)</f>
        <v>Fizyka</v>
      </c>
      <c r="C165" s="285"/>
      <c r="D165" s="286"/>
      <c r="E165" s="49"/>
      <c r="F165" s="48">
        <v>6</v>
      </c>
      <c r="G165" s="51" t="str">
        <f>IF(Dane!$F$11="","",Dane!$F$11)</f>
        <v>Fizyka</v>
      </c>
      <c r="H165" s="285"/>
      <c r="I165" s="286"/>
    </row>
    <row r="166" spans="1:9" s="50" customFormat="1" ht="16.5" customHeight="1">
      <c r="A166" s="48">
        <v>7</v>
      </c>
      <c r="B166" s="51" t="str">
        <f>IF(Dane!$F$12="","",Dane!$F$12)</f>
        <v>Chemia</v>
      </c>
      <c r="C166" s="285"/>
      <c r="D166" s="286"/>
      <c r="E166" s="49"/>
      <c r="F166" s="48">
        <v>7</v>
      </c>
      <c r="G166" s="51" t="str">
        <f>IF(Dane!$F$12="","",Dane!$F$12)</f>
        <v>Chemia</v>
      </c>
      <c r="H166" s="285"/>
      <c r="I166" s="286"/>
    </row>
    <row r="167" spans="1:9" s="50" customFormat="1" ht="16.5" customHeight="1">
      <c r="A167" s="48">
        <v>8</v>
      </c>
      <c r="B167" s="51" t="str">
        <f>IF(Dane!$F$13="","",Dane!$F$13)</f>
        <v>Geografia</v>
      </c>
      <c r="C167" s="285"/>
      <c r="D167" s="286"/>
      <c r="E167" s="49"/>
      <c r="F167" s="48">
        <v>8</v>
      </c>
      <c r="G167" s="51" t="str">
        <f>IF(Dane!$F$13="","",Dane!$F$13)</f>
        <v>Geografia</v>
      </c>
      <c r="H167" s="285"/>
      <c r="I167" s="286"/>
    </row>
    <row r="168" spans="1:9" s="50" customFormat="1" ht="16.5" customHeight="1">
      <c r="A168" s="48">
        <v>9</v>
      </c>
      <c r="B168" s="51" t="str">
        <f>IF(Dane!$F$14="","",Dane!$F$14)</f>
        <v>Historia</v>
      </c>
      <c r="C168" s="285"/>
      <c r="D168" s="286"/>
      <c r="E168" s="49"/>
      <c r="F168" s="48">
        <v>9</v>
      </c>
      <c r="G168" s="51" t="str">
        <f>IF(Dane!$F$14="","",Dane!$F$14)</f>
        <v>Historia</v>
      </c>
      <c r="H168" s="285"/>
      <c r="I168" s="286"/>
    </row>
    <row r="169" spans="1:9" s="50" customFormat="1" ht="16.5" customHeight="1">
      <c r="A169" s="48">
        <v>10</v>
      </c>
      <c r="B169" s="51" t="str">
        <f>IF(Dane!$F$15="","",Dane!$F$15)</f>
        <v>W-F</v>
      </c>
      <c r="C169" s="285"/>
      <c r="D169" s="286"/>
      <c r="E169" s="49"/>
      <c r="F169" s="48">
        <v>10</v>
      </c>
      <c r="G169" s="51" t="str">
        <f>IF(Dane!$F$15="","",Dane!$F$15)</f>
        <v>W-F</v>
      </c>
      <c r="H169" s="285"/>
      <c r="I169" s="286"/>
    </row>
    <row r="170" spans="1:9" s="50" customFormat="1" ht="16.5" customHeight="1">
      <c r="A170" s="48">
        <v>11</v>
      </c>
      <c r="B170" s="51" t="str">
        <f>IF(Dane!$F$16="","",Dane!$F$16)</f>
        <v>Podstawy. przeds.</v>
      </c>
      <c r="C170" s="285"/>
      <c r="D170" s="286"/>
      <c r="E170" s="49"/>
      <c r="F170" s="48">
        <v>11</v>
      </c>
      <c r="G170" s="51" t="str">
        <f>IF(Dane!$F$16="","",Dane!$F$16)</f>
        <v>Podstawy. przeds.</v>
      </c>
      <c r="H170" s="285"/>
      <c r="I170" s="286"/>
    </row>
    <row r="171" spans="1:9" s="50" customFormat="1" ht="16.5" customHeight="1">
      <c r="A171" s="48">
        <v>12</v>
      </c>
      <c r="B171" s="51" t="str">
        <f>IF(Dane!$F$17="","",Dane!$F$17)</f>
        <v>Funkcj. przed. w. w.</v>
      </c>
      <c r="C171" s="285"/>
      <c r="D171" s="286"/>
      <c r="E171" s="49"/>
      <c r="F171" s="48">
        <v>12</v>
      </c>
      <c r="G171" s="51" t="str">
        <f>IF(Dane!$F$17="","",Dane!$F$17)</f>
        <v>Funkcj. przed. w. w.</v>
      </c>
      <c r="H171" s="285"/>
      <c r="I171" s="286"/>
    </row>
    <row r="172" spans="1:9" s="50" customFormat="1" ht="16.5" customHeight="1">
      <c r="A172" s="48">
        <v>13</v>
      </c>
      <c r="B172" s="51" t="str">
        <f>IF(Dane!$F$18="","",Dane!$F$18)</f>
        <v>Praca biurowa</v>
      </c>
      <c r="C172" s="285"/>
      <c r="D172" s="286"/>
      <c r="E172" s="49"/>
      <c r="F172" s="48">
        <v>13</v>
      </c>
      <c r="G172" s="51" t="str">
        <f>IF(Dane!$F$18="","",Dane!$F$18)</f>
        <v>Praca biurowa</v>
      </c>
      <c r="H172" s="285"/>
      <c r="I172" s="286"/>
    </row>
    <row r="173" spans="1:9" s="50" customFormat="1" ht="16.5" customHeight="1">
      <c r="A173" s="48">
        <v>14</v>
      </c>
      <c r="B173" s="51">
        <f>IF(Dane!$F$19="","",Dane!$F$19)</f>
      </c>
      <c r="C173" s="285"/>
      <c r="D173" s="286"/>
      <c r="E173" s="49"/>
      <c r="F173" s="48">
        <v>14</v>
      </c>
      <c r="G173" s="51">
        <f>IF(Dane!$F$19="","",Dane!$F$19)</f>
      </c>
      <c r="H173" s="285"/>
      <c r="I173" s="286"/>
    </row>
    <row r="174" spans="1:9" s="50" customFormat="1" ht="16.5" customHeight="1">
      <c r="A174" s="48">
        <v>15</v>
      </c>
      <c r="B174" s="51">
        <f>IF(Dane!$F$20="","",Dane!$F$20)</f>
      </c>
      <c r="C174" s="285"/>
      <c r="D174" s="286"/>
      <c r="E174" s="49"/>
      <c r="F174" s="48">
        <v>15</v>
      </c>
      <c r="G174" s="51">
        <f>IF(Dane!$F$20="","",Dane!$F$20)</f>
      </c>
      <c r="H174" s="285"/>
      <c r="I174" s="286"/>
    </row>
    <row r="175" spans="1:9" s="50" customFormat="1" ht="16.5" customHeight="1">
      <c r="A175" s="48">
        <v>16</v>
      </c>
      <c r="B175" s="51">
        <f>IF(Dane!$F$21="","",Dane!$F$21)</f>
      </c>
      <c r="C175" s="285"/>
      <c r="D175" s="286"/>
      <c r="E175" s="49"/>
      <c r="F175" s="48">
        <v>16</v>
      </c>
      <c r="G175" s="51">
        <f>IF(Dane!$F$21="","",Dane!$F$21)</f>
      </c>
      <c r="H175" s="285"/>
      <c r="I175" s="286"/>
    </row>
    <row r="176" spans="1:9" s="50" customFormat="1" ht="16.5" customHeight="1">
      <c r="A176" s="48">
        <v>17</v>
      </c>
      <c r="B176" s="51">
        <f>IF(Dane!$F$22="","",Dane!$F$22)</f>
      </c>
      <c r="C176" s="285"/>
      <c r="D176" s="286"/>
      <c r="E176" s="49"/>
      <c r="F176" s="48">
        <v>17</v>
      </c>
      <c r="G176" s="51">
        <f>IF(Dane!$F$22="","",Dane!$F$22)</f>
      </c>
      <c r="H176" s="285"/>
      <c r="I176" s="286"/>
    </row>
    <row r="177" spans="1:9" s="50" customFormat="1" ht="16.5" customHeight="1">
      <c r="A177" s="290"/>
      <c r="B177" s="51" t="s">
        <v>69</v>
      </c>
      <c r="C177" s="74">
        <f>'Oceny I'!$AD$18</f>
        <v>0</v>
      </c>
      <c r="D177" s="75"/>
      <c r="E177" s="49"/>
      <c r="F177" s="290"/>
      <c r="G177" s="51" t="s">
        <v>69</v>
      </c>
      <c r="H177" s="74">
        <f>'Oceny I'!$AD$19</f>
        <v>0</v>
      </c>
      <c r="I177" s="78"/>
    </row>
    <row r="178" spans="1:9" s="50" customFormat="1" ht="16.5" customHeight="1">
      <c r="A178" s="291"/>
      <c r="B178" s="51" t="s">
        <v>70</v>
      </c>
      <c r="C178" s="74">
        <f>'Oceny I'!$AE$18</f>
        <v>0</v>
      </c>
      <c r="D178" s="75"/>
      <c r="E178" s="49"/>
      <c r="F178" s="291"/>
      <c r="G178" s="51" t="s">
        <v>70</v>
      </c>
      <c r="H178" s="74">
        <f>'Oceny I'!$AE$19</f>
        <v>0</v>
      </c>
      <c r="I178" s="78"/>
    </row>
    <row r="179" spans="1:9" s="50" customFormat="1" ht="16.5" customHeight="1">
      <c r="A179" s="291"/>
      <c r="B179" s="51" t="s">
        <v>85</v>
      </c>
      <c r="C179" s="52">
        <f>SUM(C177:C178)</f>
        <v>0</v>
      </c>
      <c r="D179" s="76">
        <f>mieś!$U18</f>
      </c>
      <c r="E179" s="49"/>
      <c r="F179" s="291"/>
      <c r="G179" s="51" t="s">
        <v>85</v>
      </c>
      <c r="H179" s="52">
        <f>SUM(H177:H178)</f>
        <v>0</v>
      </c>
      <c r="I179" s="76">
        <f>mieś!$U19</f>
      </c>
    </row>
    <row r="180" spans="1:9" s="50" customFormat="1" ht="16.5" customHeight="1">
      <c r="A180" s="292"/>
      <c r="B180" s="51" t="s">
        <v>71</v>
      </c>
      <c r="C180" s="74">
        <f>'Oceny I'!$AF$18</f>
        <v>0</v>
      </c>
      <c r="D180" s="75"/>
      <c r="E180" s="49"/>
      <c r="F180" s="292"/>
      <c r="G180" s="51" t="s">
        <v>71</v>
      </c>
      <c r="H180" s="74">
        <f>'Oceny I'!$AF$19</f>
        <v>0</v>
      </c>
      <c r="I180" s="78"/>
    </row>
    <row r="181" spans="1:9" s="62" customFormat="1" ht="24.75" customHeight="1">
      <c r="A181" s="60">
        <f>Dane!A20</f>
        <v>17</v>
      </c>
      <c r="B181" s="287" t="str">
        <f>Dane!B20</f>
        <v>Nazwisko Imię</v>
      </c>
      <c r="C181" s="288"/>
      <c r="D181" s="289"/>
      <c r="E181" s="61"/>
      <c r="F181" s="60">
        <f>Dane!A21</f>
        <v>18</v>
      </c>
      <c r="G181" s="287" t="str">
        <f>Dane!B21</f>
        <v>Nazwisko Imię</v>
      </c>
      <c r="H181" s="288"/>
      <c r="I181" s="289"/>
    </row>
    <row r="182" spans="1:9" s="50" customFormat="1" ht="16.5" customHeight="1">
      <c r="A182" s="48">
        <v>1</v>
      </c>
      <c r="B182" s="51" t="str">
        <f>IF(Dane!$F$4="","",Dane!$F$4)</f>
        <v>Religia</v>
      </c>
      <c r="C182" s="285"/>
      <c r="D182" s="286"/>
      <c r="E182" s="49"/>
      <c r="F182" s="48">
        <v>1</v>
      </c>
      <c r="G182" s="51" t="str">
        <f>IF(Dane!$F$4="","",Dane!$F$4)</f>
        <v>Religia</v>
      </c>
      <c r="H182" s="285"/>
      <c r="I182" s="286"/>
    </row>
    <row r="183" spans="1:9" s="50" customFormat="1" ht="16.5" customHeight="1">
      <c r="A183" s="48">
        <v>2</v>
      </c>
      <c r="B183" s="51" t="str">
        <f>IF(Dane!$F$5="","",Dane!$F$5)</f>
        <v>Język polski</v>
      </c>
      <c r="C183" s="285"/>
      <c r="D183" s="286"/>
      <c r="E183" s="49"/>
      <c r="F183" s="48">
        <v>2</v>
      </c>
      <c r="G183" s="51" t="str">
        <f>IF(Dane!$F$5="","",Dane!$F$5)</f>
        <v>Język polski</v>
      </c>
      <c r="H183" s="285"/>
      <c r="I183" s="286"/>
    </row>
    <row r="184" spans="1:9" s="50" customFormat="1" ht="16.5" customHeight="1">
      <c r="A184" s="48">
        <v>3</v>
      </c>
      <c r="B184" s="51">
        <f>IF(Dane!$B$20="","",Dane!$C$20)</f>
        <v>0</v>
      </c>
      <c r="C184" s="285"/>
      <c r="D184" s="286"/>
      <c r="E184" s="49"/>
      <c r="F184" s="48">
        <v>3</v>
      </c>
      <c r="G184" s="51">
        <f>IF(Dane!$B$21="","",Dane!$C$21)</f>
        <v>0</v>
      </c>
      <c r="H184" s="285"/>
      <c r="I184" s="286"/>
    </row>
    <row r="185" spans="1:9" s="50" customFormat="1" ht="16.5" customHeight="1">
      <c r="A185" s="48">
        <v>4</v>
      </c>
      <c r="B185" s="51">
        <f>IF(Dane!$B$20="","",Dane!$D$20)</f>
        <v>0</v>
      </c>
      <c r="C185" s="285"/>
      <c r="D185" s="286"/>
      <c r="E185" s="49"/>
      <c r="F185" s="48">
        <v>4</v>
      </c>
      <c r="G185" s="51">
        <f>IF(Dane!$B$21="","",Dane!$D$21)</f>
        <v>0</v>
      </c>
      <c r="H185" s="285"/>
      <c r="I185" s="286"/>
    </row>
    <row r="186" spans="1:9" s="50" customFormat="1" ht="16.5" customHeight="1">
      <c r="A186" s="48">
        <v>5</v>
      </c>
      <c r="B186" s="51" t="str">
        <f>IF(Dane!$F$10="","",Dane!$F$10)</f>
        <v>Matematyka</v>
      </c>
      <c r="C186" s="285"/>
      <c r="D186" s="286"/>
      <c r="E186" s="49"/>
      <c r="F186" s="48">
        <v>5</v>
      </c>
      <c r="G186" s="51" t="str">
        <f>IF(Dane!$F$10="","",Dane!$F$10)</f>
        <v>Matematyka</v>
      </c>
      <c r="H186" s="285"/>
      <c r="I186" s="286"/>
    </row>
    <row r="187" spans="1:9" s="50" customFormat="1" ht="16.5" customHeight="1">
      <c r="A187" s="48">
        <v>6</v>
      </c>
      <c r="B187" s="51" t="str">
        <f>IF(Dane!$F$11="","",Dane!$F$11)</f>
        <v>Fizyka</v>
      </c>
      <c r="C187" s="285"/>
      <c r="D187" s="286"/>
      <c r="E187" s="49"/>
      <c r="F187" s="48">
        <v>6</v>
      </c>
      <c r="G187" s="51" t="str">
        <f>IF(Dane!$F$11="","",Dane!$F$11)</f>
        <v>Fizyka</v>
      </c>
      <c r="H187" s="285"/>
      <c r="I187" s="286"/>
    </row>
    <row r="188" spans="1:9" s="50" customFormat="1" ht="16.5" customHeight="1">
      <c r="A188" s="48">
        <v>7</v>
      </c>
      <c r="B188" s="51" t="str">
        <f>IF(Dane!$F$12="","",Dane!$F$12)</f>
        <v>Chemia</v>
      </c>
      <c r="C188" s="285"/>
      <c r="D188" s="286"/>
      <c r="E188" s="49"/>
      <c r="F188" s="48">
        <v>7</v>
      </c>
      <c r="G188" s="51" t="str">
        <f>IF(Dane!$F$12="","",Dane!$F$12)</f>
        <v>Chemia</v>
      </c>
      <c r="H188" s="285"/>
      <c r="I188" s="286"/>
    </row>
    <row r="189" spans="1:9" s="50" customFormat="1" ht="16.5" customHeight="1">
      <c r="A189" s="48">
        <v>8</v>
      </c>
      <c r="B189" s="51" t="str">
        <f>IF(Dane!$F$13="","",Dane!$F$13)</f>
        <v>Geografia</v>
      </c>
      <c r="C189" s="285"/>
      <c r="D189" s="286"/>
      <c r="E189" s="49"/>
      <c r="F189" s="48">
        <v>8</v>
      </c>
      <c r="G189" s="51" t="str">
        <f>IF(Dane!$F$13="","",Dane!$F$13)</f>
        <v>Geografia</v>
      </c>
      <c r="H189" s="285"/>
      <c r="I189" s="286"/>
    </row>
    <row r="190" spans="1:9" s="50" customFormat="1" ht="16.5" customHeight="1">
      <c r="A190" s="48">
        <v>9</v>
      </c>
      <c r="B190" s="51" t="str">
        <f>IF(Dane!$F$14="","",Dane!$F$14)</f>
        <v>Historia</v>
      </c>
      <c r="C190" s="285"/>
      <c r="D190" s="286"/>
      <c r="E190" s="49"/>
      <c r="F190" s="48">
        <v>9</v>
      </c>
      <c r="G190" s="51" t="str">
        <f>IF(Dane!$F$14="","",Dane!$F$14)</f>
        <v>Historia</v>
      </c>
      <c r="H190" s="285"/>
      <c r="I190" s="286"/>
    </row>
    <row r="191" spans="1:9" s="50" customFormat="1" ht="16.5" customHeight="1">
      <c r="A191" s="48">
        <v>10</v>
      </c>
      <c r="B191" s="51" t="str">
        <f>IF(Dane!$F$15="","",Dane!$F$15)</f>
        <v>W-F</v>
      </c>
      <c r="C191" s="285"/>
      <c r="D191" s="286"/>
      <c r="E191" s="49"/>
      <c r="F191" s="48">
        <v>10</v>
      </c>
      <c r="G191" s="51" t="str">
        <f>IF(Dane!$F$15="","",Dane!$F$15)</f>
        <v>W-F</v>
      </c>
      <c r="H191" s="285"/>
      <c r="I191" s="286"/>
    </row>
    <row r="192" spans="1:9" s="50" customFormat="1" ht="16.5" customHeight="1">
      <c r="A192" s="48">
        <v>11</v>
      </c>
      <c r="B192" s="51" t="str">
        <f>IF(Dane!$F$16="","",Dane!$F$16)</f>
        <v>Podstawy. przeds.</v>
      </c>
      <c r="C192" s="285"/>
      <c r="D192" s="286"/>
      <c r="E192" s="49"/>
      <c r="F192" s="48">
        <v>11</v>
      </c>
      <c r="G192" s="51" t="str">
        <f>IF(Dane!$F$16="","",Dane!$F$16)</f>
        <v>Podstawy. przeds.</v>
      </c>
      <c r="H192" s="285"/>
      <c r="I192" s="286"/>
    </row>
    <row r="193" spans="1:9" s="50" customFormat="1" ht="16.5" customHeight="1">
      <c r="A193" s="48">
        <v>12</v>
      </c>
      <c r="B193" s="51" t="str">
        <f>IF(Dane!$F$17="","",Dane!$F$17)</f>
        <v>Funkcj. przed. w. w.</v>
      </c>
      <c r="C193" s="285"/>
      <c r="D193" s="286"/>
      <c r="E193" s="49"/>
      <c r="F193" s="48">
        <v>12</v>
      </c>
      <c r="G193" s="51" t="str">
        <f>IF(Dane!$F$17="","",Dane!$F$17)</f>
        <v>Funkcj. przed. w. w.</v>
      </c>
      <c r="H193" s="285"/>
      <c r="I193" s="286"/>
    </row>
    <row r="194" spans="1:9" s="50" customFormat="1" ht="16.5" customHeight="1">
      <c r="A194" s="48">
        <v>13</v>
      </c>
      <c r="B194" s="51" t="str">
        <f>IF(Dane!$F$18="","",Dane!$F$18)</f>
        <v>Praca biurowa</v>
      </c>
      <c r="C194" s="285"/>
      <c r="D194" s="286"/>
      <c r="E194" s="49"/>
      <c r="F194" s="48">
        <v>13</v>
      </c>
      <c r="G194" s="51" t="str">
        <f>IF(Dane!$F$18="","",Dane!$F$18)</f>
        <v>Praca biurowa</v>
      </c>
      <c r="H194" s="285"/>
      <c r="I194" s="286"/>
    </row>
    <row r="195" spans="1:9" s="50" customFormat="1" ht="16.5" customHeight="1">
      <c r="A195" s="48">
        <v>14</v>
      </c>
      <c r="B195" s="51">
        <f>IF(Dane!$F$19="","",Dane!$F$19)</f>
      </c>
      <c r="C195" s="285"/>
      <c r="D195" s="286"/>
      <c r="E195" s="49"/>
      <c r="F195" s="48">
        <v>14</v>
      </c>
      <c r="G195" s="51">
        <f>IF(Dane!$F$19="","",Dane!$F$19)</f>
      </c>
      <c r="H195" s="285"/>
      <c r="I195" s="286"/>
    </row>
    <row r="196" spans="1:9" s="50" customFormat="1" ht="16.5" customHeight="1">
      <c r="A196" s="48">
        <v>15</v>
      </c>
      <c r="B196" s="51">
        <f>IF(Dane!$F$20="","",Dane!$F$20)</f>
      </c>
      <c r="C196" s="285"/>
      <c r="D196" s="286"/>
      <c r="E196" s="49"/>
      <c r="F196" s="48">
        <v>15</v>
      </c>
      <c r="G196" s="51">
        <f>IF(Dane!$F$20="","",Dane!$F$20)</f>
      </c>
      <c r="H196" s="285"/>
      <c r="I196" s="286"/>
    </row>
    <row r="197" spans="1:9" s="50" customFormat="1" ht="16.5" customHeight="1">
      <c r="A197" s="48">
        <v>16</v>
      </c>
      <c r="B197" s="51">
        <f>IF(Dane!$F$21="","",Dane!$F$21)</f>
      </c>
      <c r="C197" s="285"/>
      <c r="D197" s="286"/>
      <c r="E197" s="49"/>
      <c r="F197" s="48">
        <v>16</v>
      </c>
      <c r="G197" s="51">
        <f>IF(Dane!$F$21="","",Dane!$F$21)</f>
      </c>
      <c r="H197" s="285"/>
      <c r="I197" s="286"/>
    </row>
    <row r="198" spans="1:9" s="50" customFormat="1" ht="16.5" customHeight="1">
      <c r="A198" s="48">
        <v>17</v>
      </c>
      <c r="B198" s="51">
        <f>IF(Dane!$F$22="","",Dane!$F$22)</f>
      </c>
      <c r="C198" s="285"/>
      <c r="D198" s="286"/>
      <c r="E198" s="49"/>
      <c r="F198" s="48">
        <v>17</v>
      </c>
      <c r="G198" s="51">
        <f>IF(Dane!$F$22="","",Dane!$F$22)</f>
      </c>
      <c r="H198" s="285"/>
      <c r="I198" s="286"/>
    </row>
    <row r="199" spans="1:9" s="50" customFormat="1" ht="16.5" customHeight="1">
      <c r="A199" s="290"/>
      <c r="B199" s="51" t="s">
        <v>69</v>
      </c>
      <c r="C199" s="74">
        <f>'Oceny I'!$AD$20</f>
        <v>0</v>
      </c>
      <c r="D199" s="75"/>
      <c r="E199" s="49"/>
      <c r="F199" s="290"/>
      <c r="G199" s="51" t="s">
        <v>69</v>
      </c>
      <c r="H199" s="74">
        <f>'Oceny I'!$AD$21</f>
        <v>0</v>
      </c>
      <c r="I199" s="78"/>
    </row>
    <row r="200" spans="1:9" s="50" customFormat="1" ht="16.5" customHeight="1">
      <c r="A200" s="291"/>
      <c r="B200" s="51" t="s">
        <v>70</v>
      </c>
      <c r="C200" s="74">
        <f>'Oceny I'!$AE$20</f>
        <v>0</v>
      </c>
      <c r="D200" s="75"/>
      <c r="E200" s="49"/>
      <c r="F200" s="291"/>
      <c r="G200" s="51" t="s">
        <v>70</v>
      </c>
      <c r="H200" s="74">
        <f>'Oceny I'!$AE$21</f>
        <v>0</v>
      </c>
      <c r="I200" s="78"/>
    </row>
    <row r="201" spans="1:9" s="50" customFormat="1" ht="16.5" customHeight="1">
      <c r="A201" s="291"/>
      <c r="B201" s="51" t="s">
        <v>85</v>
      </c>
      <c r="C201" s="52">
        <f>SUM(C199:C200)</f>
        <v>0</v>
      </c>
      <c r="D201" s="76">
        <f>mieś!$U20</f>
      </c>
      <c r="E201" s="49"/>
      <c r="F201" s="291"/>
      <c r="G201" s="51" t="s">
        <v>85</v>
      </c>
      <c r="H201" s="52">
        <f>SUM(H199:H200)</f>
        <v>0</v>
      </c>
      <c r="I201" s="76">
        <f>mieś!$U21</f>
      </c>
    </row>
    <row r="202" spans="1:9" s="50" customFormat="1" ht="16.5" customHeight="1">
      <c r="A202" s="292"/>
      <c r="B202" s="51" t="s">
        <v>71</v>
      </c>
      <c r="C202" s="74">
        <f>'Oceny I'!$AF$20</f>
        <v>0</v>
      </c>
      <c r="D202" s="75"/>
      <c r="E202" s="49"/>
      <c r="F202" s="292"/>
      <c r="G202" s="51" t="s">
        <v>71</v>
      </c>
      <c r="H202" s="74">
        <f>'Oceny I'!$AF$21</f>
        <v>0</v>
      </c>
      <c r="I202" s="78"/>
    </row>
    <row r="203" spans="1:8" s="50" customFormat="1" ht="18" customHeight="1">
      <c r="A203" s="58"/>
      <c r="B203" s="54"/>
      <c r="C203" s="55"/>
      <c r="D203" s="55"/>
      <c r="E203" s="53"/>
      <c r="F203" s="58"/>
      <c r="G203" s="54"/>
      <c r="H203" s="55"/>
    </row>
    <row r="204" spans="1:9" s="62" customFormat="1" ht="24.75" customHeight="1">
      <c r="A204" s="60">
        <f>Dane!A22</f>
        <v>19</v>
      </c>
      <c r="B204" s="287" t="str">
        <f>Dane!B22</f>
        <v>Nazwisko Imię</v>
      </c>
      <c r="C204" s="288"/>
      <c r="D204" s="289"/>
      <c r="E204" s="61"/>
      <c r="F204" s="60">
        <f>Dane!A23</f>
        <v>20</v>
      </c>
      <c r="G204" s="287" t="str">
        <f>Dane!B23</f>
        <v>Nazwisko Imię</v>
      </c>
      <c r="H204" s="288"/>
      <c r="I204" s="289"/>
    </row>
    <row r="205" spans="1:9" s="50" customFormat="1" ht="16.5" customHeight="1">
      <c r="A205" s="48">
        <v>1</v>
      </c>
      <c r="B205" s="51" t="str">
        <f>IF(Dane!$F$4="","",Dane!$F$4)</f>
        <v>Religia</v>
      </c>
      <c r="C205" s="285"/>
      <c r="D205" s="286"/>
      <c r="E205" s="49"/>
      <c r="F205" s="48">
        <v>1</v>
      </c>
      <c r="G205" s="51" t="str">
        <f>IF(Dane!$F$4="","",Dane!$F$4)</f>
        <v>Religia</v>
      </c>
      <c r="H205" s="285"/>
      <c r="I205" s="286"/>
    </row>
    <row r="206" spans="1:9" s="50" customFormat="1" ht="16.5" customHeight="1">
      <c r="A206" s="48">
        <v>2</v>
      </c>
      <c r="B206" s="51" t="str">
        <f>IF(Dane!$F$5="","",Dane!$F$5)</f>
        <v>Język polski</v>
      </c>
      <c r="C206" s="285"/>
      <c r="D206" s="286"/>
      <c r="E206" s="49"/>
      <c r="F206" s="48">
        <v>2</v>
      </c>
      <c r="G206" s="51" t="str">
        <f>IF(Dane!$F$5="","",Dane!$F$5)</f>
        <v>Język polski</v>
      </c>
      <c r="H206" s="285"/>
      <c r="I206" s="286"/>
    </row>
    <row r="207" spans="1:9" s="50" customFormat="1" ht="16.5" customHeight="1">
      <c r="A207" s="48">
        <v>3</v>
      </c>
      <c r="B207" s="51">
        <f>IF(Dane!$B$22="","",Dane!$C$22)</f>
        <v>0</v>
      </c>
      <c r="C207" s="285"/>
      <c r="D207" s="286"/>
      <c r="E207" s="49"/>
      <c r="F207" s="48">
        <v>3</v>
      </c>
      <c r="G207" s="51">
        <f>IF(Dane!$B$23="","",Dane!$C$23)</f>
        <v>0</v>
      </c>
      <c r="H207" s="285"/>
      <c r="I207" s="286"/>
    </row>
    <row r="208" spans="1:9" s="50" customFormat="1" ht="16.5" customHeight="1">
      <c r="A208" s="48">
        <v>4</v>
      </c>
      <c r="B208" s="51">
        <f>IF(Dane!$B$22="","",Dane!$D$22)</f>
        <v>0</v>
      </c>
      <c r="C208" s="285"/>
      <c r="D208" s="286"/>
      <c r="E208" s="49"/>
      <c r="F208" s="48">
        <v>4</v>
      </c>
      <c r="G208" s="51">
        <f>IF(Dane!$B$23="","",Dane!$D$23)</f>
        <v>0</v>
      </c>
      <c r="H208" s="285"/>
      <c r="I208" s="286"/>
    </row>
    <row r="209" spans="1:9" s="50" customFormat="1" ht="16.5" customHeight="1">
      <c r="A209" s="48">
        <v>5</v>
      </c>
      <c r="B209" s="51" t="str">
        <f>IF(Dane!$F$10="","",Dane!$F$10)</f>
        <v>Matematyka</v>
      </c>
      <c r="C209" s="285"/>
      <c r="D209" s="286"/>
      <c r="E209" s="49"/>
      <c r="F209" s="48">
        <v>5</v>
      </c>
      <c r="G209" s="51" t="str">
        <f>IF(Dane!$F$10="","",Dane!$F$10)</f>
        <v>Matematyka</v>
      </c>
      <c r="H209" s="285"/>
      <c r="I209" s="286"/>
    </row>
    <row r="210" spans="1:9" s="50" customFormat="1" ht="16.5" customHeight="1">
      <c r="A210" s="48">
        <v>6</v>
      </c>
      <c r="B210" s="51" t="str">
        <f>IF(Dane!$F$11="","",Dane!$F$11)</f>
        <v>Fizyka</v>
      </c>
      <c r="C210" s="285"/>
      <c r="D210" s="286"/>
      <c r="E210" s="49"/>
      <c r="F210" s="48">
        <v>6</v>
      </c>
      <c r="G210" s="51" t="str">
        <f>IF(Dane!$F$11="","",Dane!$F$11)</f>
        <v>Fizyka</v>
      </c>
      <c r="H210" s="285"/>
      <c r="I210" s="286"/>
    </row>
    <row r="211" spans="1:9" s="50" customFormat="1" ht="16.5" customHeight="1">
      <c r="A211" s="48">
        <v>7</v>
      </c>
      <c r="B211" s="51" t="str">
        <f>IF(Dane!$F$12="","",Dane!$F$12)</f>
        <v>Chemia</v>
      </c>
      <c r="C211" s="285"/>
      <c r="D211" s="286"/>
      <c r="E211" s="49"/>
      <c r="F211" s="48">
        <v>7</v>
      </c>
      <c r="G211" s="51" t="str">
        <f>IF(Dane!$F$12="","",Dane!$F$12)</f>
        <v>Chemia</v>
      </c>
      <c r="H211" s="285"/>
      <c r="I211" s="286"/>
    </row>
    <row r="212" spans="1:9" s="50" customFormat="1" ht="16.5" customHeight="1">
      <c r="A212" s="48">
        <v>8</v>
      </c>
      <c r="B212" s="51" t="str">
        <f>IF(Dane!$F$13="","",Dane!$F$13)</f>
        <v>Geografia</v>
      </c>
      <c r="C212" s="285"/>
      <c r="D212" s="286"/>
      <c r="E212" s="49"/>
      <c r="F212" s="48">
        <v>8</v>
      </c>
      <c r="G212" s="51" t="str">
        <f>IF(Dane!$F$13="","",Dane!$F$13)</f>
        <v>Geografia</v>
      </c>
      <c r="H212" s="285"/>
      <c r="I212" s="286"/>
    </row>
    <row r="213" spans="1:9" s="50" customFormat="1" ht="16.5" customHeight="1">
      <c r="A213" s="48">
        <v>9</v>
      </c>
      <c r="B213" s="51" t="str">
        <f>IF(Dane!$F$14="","",Dane!$F$14)</f>
        <v>Historia</v>
      </c>
      <c r="C213" s="285"/>
      <c r="D213" s="286"/>
      <c r="E213" s="49"/>
      <c r="F213" s="48">
        <v>9</v>
      </c>
      <c r="G213" s="51" t="str">
        <f>IF(Dane!$F$14="","",Dane!$F$14)</f>
        <v>Historia</v>
      </c>
      <c r="H213" s="285"/>
      <c r="I213" s="286"/>
    </row>
    <row r="214" spans="1:9" s="50" customFormat="1" ht="16.5" customHeight="1">
      <c r="A214" s="48">
        <v>10</v>
      </c>
      <c r="B214" s="51" t="str">
        <f>IF(Dane!$F$15="","",Dane!$F$15)</f>
        <v>W-F</v>
      </c>
      <c r="C214" s="285"/>
      <c r="D214" s="286"/>
      <c r="E214" s="49"/>
      <c r="F214" s="48">
        <v>10</v>
      </c>
      <c r="G214" s="51" t="str">
        <f>IF(Dane!$F$15="","",Dane!$F$15)</f>
        <v>W-F</v>
      </c>
      <c r="H214" s="285"/>
      <c r="I214" s="286"/>
    </row>
    <row r="215" spans="1:9" s="50" customFormat="1" ht="16.5" customHeight="1">
      <c r="A215" s="48">
        <v>11</v>
      </c>
      <c r="B215" s="51" t="str">
        <f>IF(Dane!$F$16="","",Dane!$F$16)</f>
        <v>Podstawy. przeds.</v>
      </c>
      <c r="C215" s="285"/>
      <c r="D215" s="286"/>
      <c r="E215" s="49"/>
      <c r="F215" s="48">
        <v>11</v>
      </c>
      <c r="G215" s="51" t="str">
        <f>IF(Dane!$F$16="","",Dane!$F$16)</f>
        <v>Podstawy. przeds.</v>
      </c>
      <c r="H215" s="285"/>
      <c r="I215" s="286"/>
    </row>
    <row r="216" spans="1:9" s="50" customFormat="1" ht="16.5" customHeight="1">
      <c r="A216" s="48">
        <v>12</v>
      </c>
      <c r="B216" s="51" t="str">
        <f>IF(Dane!$F$17="","",Dane!$F$17)</f>
        <v>Funkcj. przed. w. w.</v>
      </c>
      <c r="C216" s="285"/>
      <c r="D216" s="286"/>
      <c r="E216" s="49"/>
      <c r="F216" s="48">
        <v>12</v>
      </c>
      <c r="G216" s="51" t="str">
        <f>IF(Dane!$F$17="","",Dane!$F$17)</f>
        <v>Funkcj. przed. w. w.</v>
      </c>
      <c r="H216" s="285"/>
      <c r="I216" s="286"/>
    </row>
    <row r="217" spans="1:9" s="50" customFormat="1" ht="16.5" customHeight="1">
      <c r="A217" s="48">
        <v>13</v>
      </c>
      <c r="B217" s="51" t="str">
        <f>IF(Dane!$F$18="","",Dane!$F$18)</f>
        <v>Praca biurowa</v>
      </c>
      <c r="C217" s="285"/>
      <c r="D217" s="286"/>
      <c r="E217" s="49"/>
      <c r="F217" s="48">
        <v>13</v>
      </c>
      <c r="G217" s="51" t="str">
        <f>IF(Dane!$F$18="","",Dane!$F$18)</f>
        <v>Praca biurowa</v>
      </c>
      <c r="H217" s="285"/>
      <c r="I217" s="286"/>
    </row>
    <row r="218" spans="1:9" s="50" customFormat="1" ht="16.5" customHeight="1">
      <c r="A218" s="48">
        <v>14</v>
      </c>
      <c r="B218" s="51">
        <f>IF(Dane!$F$19="","",Dane!$F$19)</f>
      </c>
      <c r="C218" s="285"/>
      <c r="D218" s="286"/>
      <c r="E218" s="49"/>
      <c r="F218" s="48">
        <v>14</v>
      </c>
      <c r="G218" s="51">
        <f>IF(Dane!$F$19="","",Dane!$F$19)</f>
      </c>
      <c r="H218" s="285"/>
      <c r="I218" s="286"/>
    </row>
    <row r="219" spans="1:9" s="50" customFormat="1" ht="16.5" customHeight="1">
      <c r="A219" s="48">
        <v>15</v>
      </c>
      <c r="B219" s="51">
        <f>IF(Dane!$F$20="","",Dane!$F$20)</f>
      </c>
      <c r="C219" s="285"/>
      <c r="D219" s="286"/>
      <c r="E219" s="49"/>
      <c r="F219" s="48">
        <v>15</v>
      </c>
      <c r="G219" s="51">
        <f>IF(Dane!$F$20="","",Dane!$F$20)</f>
      </c>
      <c r="H219" s="285"/>
      <c r="I219" s="286"/>
    </row>
    <row r="220" spans="1:9" s="50" customFormat="1" ht="16.5" customHeight="1">
      <c r="A220" s="48">
        <v>16</v>
      </c>
      <c r="B220" s="51">
        <f>IF(Dane!$F$21="","",Dane!$F$21)</f>
      </c>
      <c r="C220" s="285"/>
      <c r="D220" s="286"/>
      <c r="E220" s="49"/>
      <c r="F220" s="48">
        <v>16</v>
      </c>
      <c r="G220" s="51">
        <f>IF(Dane!$F$21="","",Dane!$F$21)</f>
      </c>
      <c r="H220" s="285"/>
      <c r="I220" s="286"/>
    </row>
    <row r="221" spans="1:9" s="50" customFormat="1" ht="16.5" customHeight="1">
      <c r="A221" s="48">
        <v>17</v>
      </c>
      <c r="B221" s="51">
        <f>IF(Dane!$F$22="","",Dane!$F$22)</f>
      </c>
      <c r="C221" s="285"/>
      <c r="D221" s="286"/>
      <c r="E221" s="49"/>
      <c r="F221" s="48">
        <v>17</v>
      </c>
      <c r="G221" s="51">
        <f>IF(Dane!$F$22="","",Dane!$F$22)</f>
      </c>
      <c r="H221" s="285"/>
      <c r="I221" s="286"/>
    </row>
    <row r="222" spans="1:9" s="50" customFormat="1" ht="16.5" customHeight="1">
      <c r="A222" s="290"/>
      <c r="B222" s="51" t="s">
        <v>69</v>
      </c>
      <c r="C222" s="74">
        <f>'Oceny I'!$AD$22</f>
        <v>0</v>
      </c>
      <c r="D222" s="75"/>
      <c r="E222" s="49"/>
      <c r="F222" s="290"/>
      <c r="G222" s="51" t="s">
        <v>69</v>
      </c>
      <c r="H222" s="74">
        <f>'Oceny I'!$AD$23</f>
        <v>0</v>
      </c>
      <c r="I222" s="78"/>
    </row>
    <row r="223" spans="1:9" s="50" customFormat="1" ht="16.5" customHeight="1">
      <c r="A223" s="291"/>
      <c r="B223" s="51" t="s">
        <v>70</v>
      </c>
      <c r="C223" s="74">
        <f>'Oceny I'!$AE$22</f>
        <v>0</v>
      </c>
      <c r="D223" s="75"/>
      <c r="E223" s="49"/>
      <c r="F223" s="291"/>
      <c r="G223" s="51" t="s">
        <v>70</v>
      </c>
      <c r="H223" s="74">
        <f>'Oceny I'!$AE$23</f>
        <v>0</v>
      </c>
      <c r="I223" s="78"/>
    </row>
    <row r="224" spans="1:9" s="50" customFormat="1" ht="16.5" customHeight="1">
      <c r="A224" s="291"/>
      <c r="B224" s="51" t="s">
        <v>85</v>
      </c>
      <c r="C224" s="52">
        <f>SUM(C222:C223)</f>
        <v>0</v>
      </c>
      <c r="D224" s="76">
        <f>mieś!$U22</f>
      </c>
      <c r="E224" s="49"/>
      <c r="F224" s="291"/>
      <c r="G224" s="51" t="s">
        <v>85</v>
      </c>
      <c r="H224" s="52">
        <f>SUM(H222:H223)</f>
        <v>0</v>
      </c>
      <c r="I224" s="76">
        <f>mieś!$U23</f>
      </c>
    </row>
    <row r="225" spans="1:9" s="50" customFormat="1" ht="16.5" customHeight="1">
      <c r="A225" s="292"/>
      <c r="B225" s="51" t="s">
        <v>71</v>
      </c>
      <c r="C225" s="74">
        <f>'Oceny I'!$AF$22</f>
        <v>0</v>
      </c>
      <c r="D225" s="75"/>
      <c r="E225" s="49"/>
      <c r="F225" s="292"/>
      <c r="G225" s="51" t="s">
        <v>71</v>
      </c>
      <c r="H225" s="74">
        <f>'Oceny I'!$AF$23</f>
        <v>0</v>
      </c>
      <c r="I225" s="78"/>
    </row>
    <row r="226" spans="1:9" s="62" customFormat="1" ht="24.75" customHeight="1">
      <c r="A226" s="60">
        <f>Dane!A24</f>
        <v>21</v>
      </c>
      <c r="B226" s="287" t="str">
        <f>Dane!B24</f>
        <v>Nazwisko Imię</v>
      </c>
      <c r="C226" s="288"/>
      <c r="D226" s="289"/>
      <c r="E226" s="61"/>
      <c r="F226" s="60">
        <f>Dane!A25</f>
        <v>22</v>
      </c>
      <c r="G226" s="287" t="str">
        <f>Dane!B25</f>
        <v>Nazwisko Imię</v>
      </c>
      <c r="H226" s="288"/>
      <c r="I226" s="289"/>
    </row>
    <row r="227" spans="1:9" s="50" customFormat="1" ht="16.5" customHeight="1">
      <c r="A227" s="48">
        <v>1</v>
      </c>
      <c r="B227" s="51" t="str">
        <f>IF(Dane!$F$4="","",Dane!$F$4)</f>
        <v>Religia</v>
      </c>
      <c r="C227" s="285"/>
      <c r="D227" s="286"/>
      <c r="E227" s="49"/>
      <c r="F227" s="48">
        <v>1</v>
      </c>
      <c r="G227" s="51" t="str">
        <f>IF(Dane!$F$4="","",Dane!$F$4)</f>
        <v>Religia</v>
      </c>
      <c r="H227" s="285"/>
      <c r="I227" s="286"/>
    </row>
    <row r="228" spans="1:9" s="50" customFormat="1" ht="16.5" customHeight="1">
      <c r="A228" s="48">
        <v>2</v>
      </c>
      <c r="B228" s="51" t="str">
        <f>IF(Dane!$F$5="","",Dane!$F$5)</f>
        <v>Język polski</v>
      </c>
      <c r="C228" s="285"/>
      <c r="D228" s="286"/>
      <c r="E228" s="49"/>
      <c r="F228" s="48">
        <v>2</v>
      </c>
      <c r="G228" s="51" t="str">
        <f>IF(Dane!$F$5="","",Dane!$F$5)</f>
        <v>Język polski</v>
      </c>
      <c r="H228" s="285"/>
      <c r="I228" s="286"/>
    </row>
    <row r="229" spans="1:9" s="50" customFormat="1" ht="16.5" customHeight="1">
      <c r="A229" s="48">
        <v>3</v>
      </c>
      <c r="B229" s="51">
        <f>IF(Dane!$B$24="","",Dane!$C$24)</f>
        <v>0</v>
      </c>
      <c r="C229" s="285"/>
      <c r="D229" s="286"/>
      <c r="E229" s="49"/>
      <c r="F229" s="48">
        <v>3</v>
      </c>
      <c r="G229" s="51">
        <f>IF(Dane!$B$25="","",Dane!$C$25)</f>
        <v>0</v>
      </c>
      <c r="H229" s="285"/>
      <c r="I229" s="286"/>
    </row>
    <row r="230" spans="1:9" s="50" customFormat="1" ht="16.5" customHeight="1">
      <c r="A230" s="48">
        <v>4</v>
      </c>
      <c r="B230" s="51">
        <f>IF(Dane!$B$24="","",Dane!$D$24)</f>
        <v>0</v>
      </c>
      <c r="C230" s="285"/>
      <c r="D230" s="286"/>
      <c r="E230" s="49"/>
      <c r="F230" s="48">
        <v>4</v>
      </c>
      <c r="G230" s="51">
        <f>IF(Dane!$B$25="","",Dane!$D$25)</f>
        <v>0</v>
      </c>
      <c r="H230" s="285"/>
      <c r="I230" s="286"/>
    </row>
    <row r="231" spans="1:9" s="50" customFormat="1" ht="16.5" customHeight="1">
      <c r="A231" s="48">
        <v>5</v>
      </c>
      <c r="B231" s="51" t="str">
        <f>IF(Dane!$F$10="","",Dane!$F$10)</f>
        <v>Matematyka</v>
      </c>
      <c r="C231" s="285"/>
      <c r="D231" s="286"/>
      <c r="E231" s="49"/>
      <c r="F231" s="48">
        <v>5</v>
      </c>
      <c r="G231" s="51" t="str">
        <f>IF(Dane!$F$10="","",Dane!$F$10)</f>
        <v>Matematyka</v>
      </c>
      <c r="H231" s="285"/>
      <c r="I231" s="286"/>
    </row>
    <row r="232" spans="1:9" s="50" customFormat="1" ht="16.5" customHeight="1">
      <c r="A232" s="48">
        <v>6</v>
      </c>
      <c r="B232" s="51" t="str">
        <f>IF(Dane!$F$11="","",Dane!$F$11)</f>
        <v>Fizyka</v>
      </c>
      <c r="C232" s="285"/>
      <c r="D232" s="286"/>
      <c r="E232" s="49"/>
      <c r="F232" s="48">
        <v>6</v>
      </c>
      <c r="G232" s="51" t="str">
        <f>IF(Dane!$F$11="","",Dane!$F$11)</f>
        <v>Fizyka</v>
      </c>
      <c r="H232" s="285"/>
      <c r="I232" s="286"/>
    </row>
    <row r="233" spans="1:9" s="50" customFormat="1" ht="16.5" customHeight="1">
      <c r="A233" s="48">
        <v>7</v>
      </c>
      <c r="B233" s="51" t="str">
        <f>IF(Dane!$F$12="","",Dane!$F$12)</f>
        <v>Chemia</v>
      </c>
      <c r="C233" s="285"/>
      <c r="D233" s="286"/>
      <c r="E233" s="49"/>
      <c r="F233" s="48">
        <v>7</v>
      </c>
      <c r="G233" s="51" t="str">
        <f>IF(Dane!$F$12="","",Dane!$F$12)</f>
        <v>Chemia</v>
      </c>
      <c r="H233" s="285"/>
      <c r="I233" s="286"/>
    </row>
    <row r="234" spans="1:9" s="50" customFormat="1" ht="16.5" customHeight="1">
      <c r="A234" s="48">
        <v>8</v>
      </c>
      <c r="B234" s="51" t="str">
        <f>IF(Dane!$F$13="","",Dane!$F$13)</f>
        <v>Geografia</v>
      </c>
      <c r="C234" s="285"/>
      <c r="D234" s="286"/>
      <c r="E234" s="49"/>
      <c r="F234" s="48">
        <v>8</v>
      </c>
      <c r="G234" s="51" t="str">
        <f>IF(Dane!$F$13="","",Dane!$F$13)</f>
        <v>Geografia</v>
      </c>
      <c r="H234" s="285"/>
      <c r="I234" s="286"/>
    </row>
    <row r="235" spans="1:9" s="50" customFormat="1" ht="16.5" customHeight="1">
      <c r="A235" s="48">
        <v>9</v>
      </c>
      <c r="B235" s="51" t="str">
        <f>IF(Dane!$F$14="","",Dane!$F$14)</f>
        <v>Historia</v>
      </c>
      <c r="C235" s="285"/>
      <c r="D235" s="286"/>
      <c r="E235" s="49"/>
      <c r="F235" s="48">
        <v>9</v>
      </c>
      <c r="G235" s="51" t="str">
        <f>IF(Dane!$F$14="","",Dane!$F$14)</f>
        <v>Historia</v>
      </c>
      <c r="H235" s="285"/>
      <c r="I235" s="286"/>
    </row>
    <row r="236" spans="1:9" s="50" customFormat="1" ht="16.5" customHeight="1">
      <c r="A236" s="48">
        <v>10</v>
      </c>
      <c r="B236" s="51" t="str">
        <f>IF(Dane!$F$15="","",Dane!$F$15)</f>
        <v>W-F</v>
      </c>
      <c r="C236" s="285"/>
      <c r="D236" s="286"/>
      <c r="E236" s="49"/>
      <c r="F236" s="48">
        <v>10</v>
      </c>
      <c r="G236" s="51" t="str">
        <f>IF(Dane!$F$15="","",Dane!$F$15)</f>
        <v>W-F</v>
      </c>
      <c r="H236" s="285"/>
      <c r="I236" s="286"/>
    </row>
    <row r="237" spans="1:9" s="50" customFormat="1" ht="16.5" customHeight="1">
      <c r="A237" s="48">
        <v>11</v>
      </c>
      <c r="B237" s="51" t="str">
        <f>IF(Dane!$F$16="","",Dane!$F$16)</f>
        <v>Podstawy. przeds.</v>
      </c>
      <c r="C237" s="285"/>
      <c r="D237" s="286"/>
      <c r="E237" s="49"/>
      <c r="F237" s="48">
        <v>11</v>
      </c>
      <c r="G237" s="51" t="str">
        <f>IF(Dane!$F$16="","",Dane!$F$16)</f>
        <v>Podstawy. przeds.</v>
      </c>
      <c r="H237" s="285"/>
      <c r="I237" s="286"/>
    </row>
    <row r="238" spans="1:9" s="50" customFormat="1" ht="16.5" customHeight="1">
      <c r="A238" s="48">
        <v>12</v>
      </c>
      <c r="B238" s="51" t="str">
        <f>IF(Dane!$F$17="","",Dane!$F$17)</f>
        <v>Funkcj. przed. w. w.</v>
      </c>
      <c r="C238" s="285"/>
      <c r="D238" s="286"/>
      <c r="E238" s="49"/>
      <c r="F238" s="48">
        <v>12</v>
      </c>
      <c r="G238" s="51" t="str">
        <f>IF(Dane!$F$17="","",Dane!$F$17)</f>
        <v>Funkcj. przed. w. w.</v>
      </c>
      <c r="H238" s="285"/>
      <c r="I238" s="286"/>
    </row>
    <row r="239" spans="1:9" s="50" customFormat="1" ht="16.5" customHeight="1">
      <c r="A239" s="48">
        <v>13</v>
      </c>
      <c r="B239" s="51" t="str">
        <f>IF(Dane!$F$18="","",Dane!$F$18)</f>
        <v>Praca biurowa</v>
      </c>
      <c r="C239" s="285"/>
      <c r="D239" s="286"/>
      <c r="E239" s="49"/>
      <c r="F239" s="48">
        <v>13</v>
      </c>
      <c r="G239" s="51" t="str">
        <f>IF(Dane!$F$18="","",Dane!$F$18)</f>
        <v>Praca biurowa</v>
      </c>
      <c r="H239" s="285"/>
      <c r="I239" s="286"/>
    </row>
    <row r="240" spans="1:9" s="50" customFormat="1" ht="16.5" customHeight="1">
      <c r="A240" s="48">
        <v>14</v>
      </c>
      <c r="B240" s="51">
        <f>IF(Dane!$F$19="","",Dane!$F$19)</f>
      </c>
      <c r="C240" s="285"/>
      <c r="D240" s="286"/>
      <c r="E240" s="49"/>
      <c r="F240" s="48">
        <v>14</v>
      </c>
      <c r="G240" s="51">
        <f>IF(Dane!$F$19="","",Dane!$F$19)</f>
      </c>
      <c r="H240" s="285"/>
      <c r="I240" s="286"/>
    </row>
    <row r="241" spans="1:9" s="50" customFormat="1" ht="16.5" customHeight="1">
      <c r="A241" s="48">
        <v>15</v>
      </c>
      <c r="B241" s="51">
        <f>IF(Dane!$F$20="","",Dane!$F$20)</f>
      </c>
      <c r="C241" s="285"/>
      <c r="D241" s="286"/>
      <c r="E241" s="49"/>
      <c r="F241" s="48">
        <v>15</v>
      </c>
      <c r="G241" s="51">
        <f>IF(Dane!$F$20="","",Dane!$F$20)</f>
      </c>
      <c r="H241" s="285"/>
      <c r="I241" s="286"/>
    </row>
    <row r="242" spans="1:9" s="50" customFormat="1" ht="16.5" customHeight="1">
      <c r="A242" s="48">
        <v>16</v>
      </c>
      <c r="B242" s="51">
        <f>IF(Dane!$F$21="","",Dane!$F$21)</f>
      </c>
      <c r="C242" s="285"/>
      <c r="D242" s="286"/>
      <c r="E242" s="49"/>
      <c r="F242" s="48">
        <v>16</v>
      </c>
      <c r="G242" s="51">
        <f>IF(Dane!$F$21="","",Dane!$F$21)</f>
      </c>
      <c r="H242" s="285"/>
      <c r="I242" s="286"/>
    </row>
    <row r="243" spans="1:9" s="50" customFormat="1" ht="16.5" customHeight="1">
      <c r="A243" s="48">
        <v>17</v>
      </c>
      <c r="B243" s="51">
        <f>IF(Dane!$F$22="","",Dane!$F$22)</f>
      </c>
      <c r="C243" s="285"/>
      <c r="D243" s="286"/>
      <c r="E243" s="49"/>
      <c r="F243" s="48">
        <v>17</v>
      </c>
      <c r="G243" s="51">
        <f>IF(Dane!$F$22="","",Dane!$F$22)</f>
      </c>
      <c r="H243" s="285"/>
      <c r="I243" s="286"/>
    </row>
    <row r="244" spans="1:9" s="50" customFormat="1" ht="16.5" customHeight="1">
      <c r="A244" s="290"/>
      <c r="B244" s="51" t="s">
        <v>69</v>
      </c>
      <c r="C244" s="74">
        <f>'Oceny I'!$AD$24</f>
        <v>0</v>
      </c>
      <c r="D244" s="75"/>
      <c r="E244" s="49"/>
      <c r="F244" s="290"/>
      <c r="G244" s="51" t="s">
        <v>69</v>
      </c>
      <c r="H244" s="74">
        <f>'Oceny I'!$AD$25</f>
        <v>0</v>
      </c>
      <c r="I244" s="78"/>
    </row>
    <row r="245" spans="1:9" s="50" customFormat="1" ht="16.5" customHeight="1">
      <c r="A245" s="291"/>
      <c r="B245" s="51" t="s">
        <v>70</v>
      </c>
      <c r="C245" s="74">
        <f>'Oceny I'!$AE$24</f>
        <v>0</v>
      </c>
      <c r="D245" s="75"/>
      <c r="E245" s="49"/>
      <c r="F245" s="291"/>
      <c r="G245" s="51" t="s">
        <v>70</v>
      </c>
      <c r="H245" s="74">
        <f>'Oceny I'!$AE$25</f>
        <v>0</v>
      </c>
      <c r="I245" s="78"/>
    </row>
    <row r="246" spans="1:9" s="50" customFormat="1" ht="16.5" customHeight="1">
      <c r="A246" s="291"/>
      <c r="B246" s="51" t="s">
        <v>85</v>
      </c>
      <c r="C246" s="52">
        <f>SUM(C244:C245)</f>
        <v>0</v>
      </c>
      <c r="D246" s="76">
        <f>mieś!$U24</f>
      </c>
      <c r="E246" s="49"/>
      <c r="F246" s="291"/>
      <c r="G246" s="51" t="s">
        <v>85</v>
      </c>
      <c r="H246" s="52">
        <f>SUM(H244:H245)</f>
        <v>0</v>
      </c>
      <c r="I246" s="76">
        <f>mieś!$U25</f>
      </c>
    </row>
    <row r="247" spans="1:9" s="50" customFormat="1" ht="16.5" customHeight="1">
      <c r="A247" s="292"/>
      <c r="B247" s="51" t="s">
        <v>71</v>
      </c>
      <c r="C247" s="74">
        <f>'Oceny I'!$AF$24</f>
        <v>0</v>
      </c>
      <c r="D247" s="75"/>
      <c r="E247" s="49"/>
      <c r="F247" s="292"/>
      <c r="G247" s="51" t="s">
        <v>71</v>
      </c>
      <c r="H247" s="74">
        <f>'Oceny I'!$AF$25</f>
        <v>0</v>
      </c>
      <c r="I247" s="78"/>
    </row>
    <row r="248" spans="1:8" s="50" customFormat="1" ht="18" customHeight="1">
      <c r="A248" s="54"/>
      <c r="B248" s="54"/>
      <c r="C248" s="55"/>
      <c r="D248" s="55"/>
      <c r="E248" s="53"/>
      <c r="F248" s="54"/>
      <c r="G248" s="54"/>
      <c r="H248" s="55"/>
    </row>
    <row r="249" spans="1:9" s="62" customFormat="1" ht="24.75" customHeight="1">
      <c r="A249" s="60">
        <f>Dane!A26</f>
        <v>23</v>
      </c>
      <c r="B249" s="287" t="str">
        <f>Dane!B26</f>
        <v>Nazwisko Imię</v>
      </c>
      <c r="C249" s="288"/>
      <c r="D249" s="289"/>
      <c r="E249" s="61"/>
      <c r="F249" s="60">
        <f>Dane!A27</f>
        <v>24</v>
      </c>
      <c r="G249" s="287" t="str">
        <f>Dane!B27</f>
        <v>Nazwisko Imię</v>
      </c>
      <c r="H249" s="288"/>
      <c r="I249" s="289"/>
    </row>
    <row r="250" spans="1:9" s="50" customFormat="1" ht="16.5" customHeight="1">
      <c r="A250" s="48">
        <v>1</v>
      </c>
      <c r="B250" s="51" t="str">
        <f>IF(Dane!$F$4="","",Dane!$F$4)</f>
        <v>Religia</v>
      </c>
      <c r="C250" s="285"/>
      <c r="D250" s="286"/>
      <c r="E250" s="49"/>
      <c r="F250" s="48">
        <v>1</v>
      </c>
      <c r="G250" s="51" t="str">
        <f>IF(Dane!$F$4="","",Dane!$F$4)</f>
        <v>Religia</v>
      </c>
      <c r="H250" s="285"/>
      <c r="I250" s="286"/>
    </row>
    <row r="251" spans="1:9" s="50" customFormat="1" ht="16.5" customHeight="1">
      <c r="A251" s="48">
        <v>2</v>
      </c>
      <c r="B251" s="51" t="str">
        <f>IF(Dane!$F$5="","",Dane!$F$5)</f>
        <v>Język polski</v>
      </c>
      <c r="C251" s="285"/>
      <c r="D251" s="286"/>
      <c r="E251" s="49"/>
      <c r="F251" s="48">
        <v>2</v>
      </c>
      <c r="G251" s="51" t="str">
        <f>IF(Dane!$F$5="","",Dane!$F$5)</f>
        <v>Język polski</v>
      </c>
      <c r="H251" s="285"/>
      <c r="I251" s="286"/>
    </row>
    <row r="252" spans="1:9" s="50" customFormat="1" ht="16.5" customHeight="1">
      <c r="A252" s="48">
        <v>3</v>
      </c>
      <c r="B252" s="51">
        <f>IF(Dane!$B$26="","",Dane!$C$26)</f>
        <v>0</v>
      </c>
      <c r="C252" s="285"/>
      <c r="D252" s="286"/>
      <c r="E252" s="49"/>
      <c r="F252" s="48">
        <v>3</v>
      </c>
      <c r="G252" s="51">
        <f>IF(Dane!$B$27="","",Dane!$C$27)</f>
        <v>0</v>
      </c>
      <c r="H252" s="285"/>
      <c r="I252" s="286"/>
    </row>
    <row r="253" spans="1:9" s="50" customFormat="1" ht="16.5" customHeight="1">
      <c r="A253" s="48">
        <v>4</v>
      </c>
      <c r="B253" s="51">
        <f>IF(Dane!$B$26="","",Dane!$D$26)</f>
        <v>0</v>
      </c>
      <c r="C253" s="285"/>
      <c r="D253" s="286"/>
      <c r="E253" s="49"/>
      <c r="F253" s="48">
        <v>4</v>
      </c>
      <c r="G253" s="51">
        <f>IF(Dane!$B$27="","",Dane!$D$27)</f>
        <v>0</v>
      </c>
      <c r="H253" s="285"/>
      <c r="I253" s="286"/>
    </row>
    <row r="254" spans="1:9" s="50" customFormat="1" ht="16.5" customHeight="1">
      <c r="A254" s="48">
        <v>5</v>
      </c>
      <c r="B254" s="51" t="str">
        <f>IF(Dane!$F$10="","",Dane!$F$10)</f>
        <v>Matematyka</v>
      </c>
      <c r="C254" s="285"/>
      <c r="D254" s="286"/>
      <c r="E254" s="49"/>
      <c r="F254" s="48">
        <v>5</v>
      </c>
      <c r="G254" s="51" t="str">
        <f>IF(Dane!$F$10="","",Dane!$F$10)</f>
        <v>Matematyka</v>
      </c>
      <c r="H254" s="285"/>
      <c r="I254" s="286"/>
    </row>
    <row r="255" spans="1:9" s="50" customFormat="1" ht="16.5" customHeight="1">
      <c r="A255" s="48">
        <v>6</v>
      </c>
      <c r="B255" s="51" t="str">
        <f>IF(Dane!$F$11="","",Dane!$F$11)</f>
        <v>Fizyka</v>
      </c>
      <c r="C255" s="285"/>
      <c r="D255" s="286"/>
      <c r="E255" s="49"/>
      <c r="F255" s="48">
        <v>6</v>
      </c>
      <c r="G255" s="51" t="str">
        <f>IF(Dane!$F$11="","",Dane!$F$11)</f>
        <v>Fizyka</v>
      </c>
      <c r="H255" s="285"/>
      <c r="I255" s="286"/>
    </row>
    <row r="256" spans="1:9" s="50" customFormat="1" ht="16.5" customHeight="1">
      <c r="A256" s="48">
        <v>7</v>
      </c>
      <c r="B256" s="51" t="str">
        <f>IF(Dane!$F$12="","",Dane!$F$12)</f>
        <v>Chemia</v>
      </c>
      <c r="C256" s="285"/>
      <c r="D256" s="286"/>
      <c r="E256" s="49"/>
      <c r="F256" s="48">
        <v>7</v>
      </c>
      <c r="G256" s="51" t="str">
        <f>IF(Dane!$F$12="","",Dane!$F$12)</f>
        <v>Chemia</v>
      </c>
      <c r="H256" s="285"/>
      <c r="I256" s="286"/>
    </row>
    <row r="257" spans="1:9" s="50" customFormat="1" ht="16.5" customHeight="1">
      <c r="A257" s="48">
        <v>8</v>
      </c>
      <c r="B257" s="51" t="str">
        <f>IF(Dane!$F$13="","",Dane!$F$13)</f>
        <v>Geografia</v>
      </c>
      <c r="C257" s="285"/>
      <c r="D257" s="286"/>
      <c r="E257" s="49"/>
      <c r="F257" s="48">
        <v>8</v>
      </c>
      <c r="G257" s="51" t="str">
        <f>IF(Dane!$F$13="","",Dane!$F$13)</f>
        <v>Geografia</v>
      </c>
      <c r="H257" s="285"/>
      <c r="I257" s="286"/>
    </row>
    <row r="258" spans="1:9" s="50" customFormat="1" ht="16.5" customHeight="1">
      <c r="A258" s="48">
        <v>9</v>
      </c>
      <c r="B258" s="51" t="str">
        <f>IF(Dane!$F$14="","",Dane!$F$14)</f>
        <v>Historia</v>
      </c>
      <c r="C258" s="285"/>
      <c r="D258" s="286"/>
      <c r="E258" s="49"/>
      <c r="F258" s="48">
        <v>9</v>
      </c>
      <c r="G258" s="51" t="str">
        <f>IF(Dane!$F$14="","",Dane!$F$14)</f>
        <v>Historia</v>
      </c>
      <c r="H258" s="285"/>
      <c r="I258" s="286"/>
    </row>
    <row r="259" spans="1:9" s="50" customFormat="1" ht="16.5" customHeight="1">
      <c r="A259" s="48">
        <v>10</v>
      </c>
      <c r="B259" s="51" t="str">
        <f>IF(Dane!$F$15="","",Dane!$F$15)</f>
        <v>W-F</v>
      </c>
      <c r="C259" s="285"/>
      <c r="D259" s="286"/>
      <c r="E259" s="49"/>
      <c r="F259" s="48">
        <v>10</v>
      </c>
      <c r="G259" s="51" t="str">
        <f>IF(Dane!$F$15="","",Dane!$F$15)</f>
        <v>W-F</v>
      </c>
      <c r="H259" s="285"/>
      <c r="I259" s="286"/>
    </row>
    <row r="260" spans="1:9" s="50" customFormat="1" ht="16.5" customHeight="1">
      <c r="A260" s="48">
        <v>11</v>
      </c>
      <c r="B260" s="51" t="str">
        <f>IF(Dane!$F$16="","",Dane!$F$16)</f>
        <v>Podstawy. przeds.</v>
      </c>
      <c r="C260" s="285"/>
      <c r="D260" s="286"/>
      <c r="E260" s="49"/>
      <c r="F260" s="48">
        <v>11</v>
      </c>
      <c r="G260" s="51" t="str">
        <f>IF(Dane!$F$16="","",Dane!$F$16)</f>
        <v>Podstawy. przeds.</v>
      </c>
      <c r="H260" s="285"/>
      <c r="I260" s="286"/>
    </row>
    <row r="261" spans="1:9" s="50" customFormat="1" ht="16.5" customHeight="1">
      <c r="A261" s="48">
        <v>12</v>
      </c>
      <c r="B261" s="51" t="str">
        <f>IF(Dane!$F$17="","",Dane!$F$17)</f>
        <v>Funkcj. przed. w. w.</v>
      </c>
      <c r="C261" s="285"/>
      <c r="D261" s="286"/>
      <c r="E261" s="49"/>
      <c r="F261" s="48">
        <v>12</v>
      </c>
      <c r="G261" s="51" t="str">
        <f>IF(Dane!$F$17="","",Dane!$F$17)</f>
        <v>Funkcj. przed. w. w.</v>
      </c>
      <c r="H261" s="285"/>
      <c r="I261" s="286"/>
    </row>
    <row r="262" spans="1:9" s="50" customFormat="1" ht="16.5" customHeight="1">
      <c r="A262" s="48">
        <v>13</v>
      </c>
      <c r="B262" s="51" t="str">
        <f>IF(Dane!$F$18="","",Dane!$F$18)</f>
        <v>Praca biurowa</v>
      </c>
      <c r="C262" s="285"/>
      <c r="D262" s="286"/>
      <c r="E262" s="49"/>
      <c r="F262" s="48">
        <v>13</v>
      </c>
      <c r="G262" s="51" t="str">
        <f>IF(Dane!$F$18="","",Dane!$F$18)</f>
        <v>Praca biurowa</v>
      </c>
      <c r="H262" s="285"/>
      <c r="I262" s="286"/>
    </row>
    <row r="263" spans="1:9" s="50" customFormat="1" ht="16.5" customHeight="1">
      <c r="A263" s="48">
        <v>14</v>
      </c>
      <c r="B263" s="51">
        <f>IF(Dane!$F$19="","",Dane!$F$19)</f>
      </c>
      <c r="C263" s="285"/>
      <c r="D263" s="286"/>
      <c r="E263" s="49"/>
      <c r="F263" s="48">
        <v>14</v>
      </c>
      <c r="G263" s="51">
        <f>IF(Dane!$F$19="","",Dane!$F$19)</f>
      </c>
      <c r="H263" s="285"/>
      <c r="I263" s="286"/>
    </row>
    <row r="264" spans="1:9" s="50" customFormat="1" ht="16.5" customHeight="1">
      <c r="A264" s="48">
        <v>15</v>
      </c>
      <c r="B264" s="51">
        <f>IF(Dane!$F$20="","",Dane!$F$20)</f>
      </c>
      <c r="C264" s="285"/>
      <c r="D264" s="286"/>
      <c r="E264" s="49"/>
      <c r="F264" s="48">
        <v>15</v>
      </c>
      <c r="G264" s="51">
        <f>IF(Dane!$F$20="","",Dane!$F$20)</f>
      </c>
      <c r="H264" s="285"/>
      <c r="I264" s="286"/>
    </row>
    <row r="265" spans="1:9" s="50" customFormat="1" ht="16.5" customHeight="1">
      <c r="A265" s="48">
        <v>16</v>
      </c>
      <c r="B265" s="51">
        <f>IF(Dane!$F$21="","",Dane!$F$21)</f>
      </c>
      <c r="C265" s="285"/>
      <c r="D265" s="286"/>
      <c r="E265" s="49"/>
      <c r="F265" s="48">
        <v>16</v>
      </c>
      <c r="G265" s="51">
        <f>IF(Dane!$F$21="","",Dane!$F$21)</f>
      </c>
      <c r="H265" s="285"/>
      <c r="I265" s="286"/>
    </row>
    <row r="266" spans="1:9" s="50" customFormat="1" ht="16.5" customHeight="1">
      <c r="A266" s="48">
        <v>17</v>
      </c>
      <c r="B266" s="51">
        <f>IF(Dane!$F$22="","",Dane!$F$22)</f>
      </c>
      <c r="C266" s="285"/>
      <c r="D266" s="286"/>
      <c r="E266" s="49"/>
      <c r="F266" s="48">
        <v>17</v>
      </c>
      <c r="G266" s="51">
        <f>IF(Dane!$F$22="","",Dane!$F$22)</f>
      </c>
      <c r="H266" s="285"/>
      <c r="I266" s="286"/>
    </row>
    <row r="267" spans="1:9" s="50" customFormat="1" ht="16.5" customHeight="1">
      <c r="A267" s="290"/>
      <c r="B267" s="51" t="s">
        <v>69</v>
      </c>
      <c r="C267" s="74">
        <f>'Oceny I'!$AD$26</f>
        <v>0</v>
      </c>
      <c r="D267" s="75"/>
      <c r="E267" s="49"/>
      <c r="F267" s="290"/>
      <c r="G267" s="51" t="s">
        <v>69</v>
      </c>
      <c r="H267" s="74">
        <f>'Oceny I'!$AD$27</f>
        <v>0</v>
      </c>
      <c r="I267" s="78"/>
    </row>
    <row r="268" spans="1:9" s="50" customFormat="1" ht="16.5" customHeight="1">
      <c r="A268" s="291"/>
      <c r="B268" s="51" t="s">
        <v>70</v>
      </c>
      <c r="C268" s="74">
        <f>'Oceny I'!$AE$26</f>
        <v>0</v>
      </c>
      <c r="D268" s="75"/>
      <c r="E268" s="49"/>
      <c r="F268" s="291"/>
      <c r="G268" s="51" t="s">
        <v>70</v>
      </c>
      <c r="H268" s="74">
        <f>'Oceny I'!$AE$27</f>
        <v>0</v>
      </c>
      <c r="I268" s="78"/>
    </row>
    <row r="269" spans="1:9" s="50" customFormat="1" ht="16.5" customHeight="1">
      <c r="A269" s="291"/>
      <c r="B269" s="51" t="s">
        <v>85</v>
      </c>
      <c r="C269" s="52">
        <f>SUM(C267:C268)</f>
        <v>0</v>
      </c>
      <c r="D269" s="76">
        <f>mieś!$U26</f>
      </c>
      <c r="E269" s="49"/>
      <c r="F269" s="291"/>
      <c r="G269" s="51" t="s">
        <v>85</v>
      </c>
      <c r="H269" s="52">
        <f>SUM(H267:H268)</f>
        <v>0</v>
      </c>
      <c r="I269" s="76">
        <f>mieś!$U27</f>
      </c>
    </row>
    <row r="270" spans="1:9" s="50" customFormat="1" ht="16.5" customHeight="1">
      <c r="A270" s="292"/>
      <c r="B270" s="51" t="s">
        <v>71</v>
      </c>
      <c r="C270" s="74">
        <f>'Oceny I'!$AF$26</f>
        <v>0</v>
      </c>
      <c r="D270" s="75"/>
      <c r="E270" s="49"/>
      <c r="F270" s="292"/>
      <c r="G270" s="51" t="s">
        <v>71</v>
      </c>
      <c r="H270" s="74">
        <f>'Oceny I'!$AF$27</f>
        <v>0</v>
      </c>
      <c r="I270" s="78"/>
    </row>
    <row r="271" spans="1:9" s="62" customFormat="1" ht="24.75" customHeight="1">
      <c r="A271" s="60">
        <f>Dane!A28</f>
        <v>25</v>
      </c>
      <c r="B271" s="287">
        <f>Dane!B28</f>
        <v>0</v>
      </c>
      <c r="C271" s="288"/>
      <c r="D271" s="289"/>
      <c r="E271" s="61"/>
      <c r="F271" s="60">
        <f>Dane!A29</f>
        <v>26</v>
      </c>
      <c r="G271" s="287">
        <f>Dane!B29</f>
        <v>0</v>
      </c>
      <c r="H271" s="288"/>
      <c r="I271" s="289"/>
    </row>
    <row r="272" spans="1:9" s="50" customFormat="1" ht="16.5" customHeight="1">
      <c r="A272" s="48">
        <v>1</v>
      </c>
      <c r="B272" s="51" t="str">
        <f>IF(Dane!$F$4="","",Dane!$F$4)</f>
        <v>Religia</v>
      </c>
      <c r="C272" s="285"/>
      <c r="D272" s="286"/>
      <c r="E272" s="49"/>
      <c r="F272" s="48">
        <v>1</v>
      </c>
      <c r="G272" s="51" t="str">
        <f>IF(Dane!$F$4="","",Dane!$F$4)</f>
        <v>Religia</v>
      </c>
      <c r="H272" s="285"/>
      <c r="I272" s="286"/>
    </row>
    <row r="273" spans="1:9" s="50" customFormat="1" ht="16.5" customHeight="1">
      <c r="A273" s="48">
        <v>2</v>
      </c>
      <c r="B273" s="51" t="str">
        <f>IF(Dane!$F$5="","",Dane!$F$5)</f>
        <v>Język polski</v>
      </c>
      <c r="C273" s="285"/>
      <c r="D273" s="286"/>
      <c r="E273" s="49"/>
      <c r="F273" s="48">
        <v>2</v>
      </c>
      <c r="G273" s="51" t="str">
        <f>IF(Dane!$F$5="","",Dane!$F$5)</f>
        <v>Język polski</v>
      </c>
      <c r="H273" s="285"/>
      <c r="I273" s="286"/>
    </row>
    <row r="274" spans="1:9" s="50" customFormat="1" ht="16.5" customHeight="1">
      <c r="A274" s="48">
        <v>3</v>
      </c>
      <c r="B274" s="51">
        <f>IF(Dane!$B$28="","",Dane!$C$28)</f>
      </c>
      <c r="C274" s="285"/>
      <c r="D274" s="286"/>
      <c r="E274" s="49"/>
      <c r="F274" s="48">
        <v>3</v>
      </c>
      <c r="G274" s="51">
        <f>IF(Dane!$B$29="","",Dane!$C$29)</f>
      </c>
      <c r="H274" s="285"/>
      <c r="I274" s="286"/>
    </row>
    <row r="275" spans="1:9" s="50" customFormat="1" ht="16.5" customHeight="1">
      <c r="A275" s="48">
        <v>4</v>
      </c>
      <c r="B275" s="51">
        <f>IF(Dane!$B$28="","",Dane!$D$28)</f>
      </c>
      <c r="C275" s="285"/>
      <c r="D275" s="286"/>
      <c r="E275" s="49"/>
      <c r="F275" s="48">
        <v>4</v>
      </c>
      <c r="G275" s="51">
        <f>IF(Dane!$B$29="","",Dane!$D$29)</f>
      </c>
      <c r="H275" s="285"/>
      <c r="I275" s="286"/>
    </row>
    <row r="276" spans="1:9" s="50" customFormat="1" ht="16.5" customHeight="1">
      <c r="A276" s="48">
        <v>5</v>
      </c>
      <c r="B276" s="51" t="str">
        <f>IF(Dane!$F$10="","",Dane!$F$10)</f>
        <v>Matematyka</v>
      </c>
      <c r="C276" s="285"/>
      <c r="D276" s="286"/>
      <c r="E276" s="49"/>
      <c r="F276" s="48">
        <v>5</v>
      </c>
      <c r="G276" s="51" t="str">
        <f>IF(Dane!$F$10="","",Dane!$F$10)</f>
        <v>Matematyka</v>
      </c>
      <c r="H276" s="285"/>
      <c r="I276" s="286"/>
    </row>
    <row r="277" spans="1:9" s="50" customFormat="1" ht="16.5" customHeight="1">
      <c r="A277" s="48">
        <v>6</v>
      </c>
      <c r="B277" s="51" t="str">
        <f>IF(Dane!$F$11="","",Dane!$F$11)</f>
        <v>Fizyka</v>
      </c>
      <c r="C277" s="285"/>
      <c r="D277" s="286"/>
      <c r="E277" s="49"/>
      <c r="F277" s="48">
        <v>6</v>
      </c>
      <c r="G277" s="51" t="str">
        <f>IF(Dane!$F$11="","",Dane!$F$11)</f>
        <v>Fizyka</v>
      </c>
      <c r="H277" s="285"/>
      <c r="I277" s="286"/>
    </row>
    <row r="278" spans="1:9" s="50" customFormat="1" ht="16.5" customHeight="1">
      <c r="A278" s="48">
        <v>7</v>
      </c>
      <c r="B278" s="51" t="str">
        <f>IF(Dane!$F$12="","",Dane!$F$12)</f>
        <v>Chemia</v>
      </c>
      <c r="C278" s="285"/>
      <c r="D278" s="286"/>
      <c r="E278" s="49"/>
      <c r="F278" s="48">
        <v>7</v>
      </c>
      <c r="G278" s="51" t="str">
        <f>IF(Dane!$F$12="","",Dane!$F$12)</f>
        <v>Chemia</v>
      </c>
      <c r="H278" s="285"/>
      <c r="I278" s="286"/>
    </row>
    <row r="279" spans="1:9" s="50" customFormat="1" ht="16.5" customHeight="1">
      <c r="A279" s="48">
        <v>8</v>
      </c>
      <c r="B279" s="51" t="str">
        <f>IF(Dane!$F$13="","",Dane!$F$13)</f>
        <v>Geografia</v>
      </c>
      <c r="C279" s="285"/>
      <c r="D279" s="286"/>
      <c r="E279" s="49"/>
      <c r="F279" s="48">
        <v>8</v>
      </c>
      <c r="G279" s="51" t="str">
        <f>IF(Dane!$F$13="","",Dane!$F$13)</f>
        <v>Geografia</v>
      </c>
      <c r="H279" s="285"/>
      <c r="I279" s="286"/>
    </row>
    <row r="280" spans="1:9" s="50" customFormat="1" ht="16.5" customHeight="1">
      <c r="A280" s="48">
        <v>9</v>
      </c>
      <c r="B280" s="51" t="str">
        <f>IF(Dane!$F$14="","",Dane!$F$14)</f>
        <v>Historia</v>
      </c>
      <c r="C280" s="285"/>
      <c r="D280" s="286"/>
      <c r="E280" s="49"/>
      <c r="F280" s="48">
        <v>9</v>
      </c>
      <c r="G280" s="51" t="str">
        <f>IF(Dane!$F$14="","",Dane!$F$14)</f>
        <v>Historia</v>
      </c>
      <c r="H280" s="285"/>
      <c r="I280" s="286"/>
    </row>
    <row r="281" spans="1:9" s="50" customFormat="1" ht="16.5" customHeight="1">
      <c r="A281" s="48">
        <v>10</v>
      </c>
      <c r="B281" s="51" t="str">
        <f>IF(Dane!$F$15="","",Dane!$F$15)</f>
        <v>W-F</v>
      </c>
      <c r="C281" s="285"/>
      <c r="D281" s="286"/>
      <c r="E281" s="49"/>
      <c r="F281" s="48">
        <v>10</v>
      </c>
      <c r="G281" s="51" t="str">
        <f>IF(Dane!$F$15="","",Dane!$F$15)</f>
        <v>W-F</v>
      </c>
      <c r="H281" s="285"/>
      <c r="I281" s="286"/>
    </row>
    <row r="282" spans="1:9" s="50" customFormat="1" ht="16.5" customHeight="1">
      <c r="A282" s="48">
        <v>11</v>
      </c>
      <c r="B282" s="51" t="str">
        <f>IF(Dane!$F$16="","",Dane!$F$16)</f>
        <v>Podstawy. przeds.</v>
      </c>
      <c r="C282" s="285"/>
      <c r="D282" s="286"/>
      <c r="E282" s="49"/>
      <c r="F282" s="48">
        <v>11</v>
      </c>
      <c r="G282" s="51" t="str">
        <f>IF(Dane!$F$16="","",Dane!$F$16)</f>
        <v>Podstawy. przeds.</v>
      </c>
      <c r="H282" s="285"/>
      <c r="I282" s="286"/>
    </row>
    <row r="283" spans="1:9" s="50" customFormat="1" ht="16.5" customHeight="1">
      <c r="A283" s="48">
        <v>12</v>
      </c>
      <c r="B283" s="51" t="str">
        <f>IF(Dane!$F$17="","",Dane!$F$17)</f>
        <v>Funkcj. przed. w. w.</v>
      </c>
      <c r="C283" s="285"/>
      <c r="D283" s="286"/>
      <c r="E283" s="49"/>
      <c r="F283" s="48">
        <v>12</v>
      </c>
      <c r="G283" s="51" t="str">
        <f>IF(Dane!$F$17="","",Dane!$F$17)</f>
        <v>Funkcj. przed. w. w.</v>
      </c>
      <c r="H283" s="285"/>
      <c r="I283" s="286"/>
    </row>
    <row r="284" spans="1:9" s="50" customFormat="1" ht="16.5" customHeight="1">
      <c r="A284" s="48">
        <v>13</v>
      </c>
      <c r="B284" s="51" t="str">
        <f>IF(Dane!$F$18="","",Dane!$F$18)</f>
        <v>Praca biurowa</v>
      </c>
      <c r="C284" s="285"/>
      <c r="D284" s="286"/>
      <c r="E284" s="49"/>
      <c r="F284" s="48">
        <v>13</v>
      </c>
      <c r="G284" s="51" t="str">
        <f>IF(Dane!$F$18="","",Dane!$F$18)</f>
        <v>Praca biurowa</v>
      </c>
      <c r="H284" s="285"/>
      <c r="I284" s="286"/>
    </row>
    <row r="285" spans="1:9" s="50" customFormat="1" ht="16.5" customHeight="1">
      <c r="A285" s="48">
        <v>14</v>
      </c>
      <c r="B285" s="51">
        <f>IF(Dane!$F$19="","",Dane!$F$19)</f>
      </c>
      <c r="C285" s="285"/>
      <c r="D285" s="286"/>
      <c r="E285" s="49"/>
      <c r="F285" s="48">
        <v>14</v>
      </c>
      <c r="G285" s="51">
        <f>IF(Dane!$F$19="","",Dane!$F$19)</f>
      </c>
      <c r="H285" s="285"/>
      <c r="I285" s="286"/>
    </row>
    <row r="286" spans="1:9" s="50" customFormat="1" ht="16.5" customHeight="1">
      <c r="A286" s="48">
        <v>15</v>
      </c>
      <c r="B286" s="51">
        <f>IF(Dane!$F$20="","",Dane!$F$20)</f>
      </c>
      <c r="C286" s="285"/>
      <c r="D286" s="286"/>
      <c r="E286" s="49"/>
      <c r="F286" s="48">
        <v>15</v>
      </c>
      <c r="G286" s="51">
        <f>IF(Dane!$F$20="","",Dane!$F$20)</f>
      </c>
      <c r="H286" s="285"/>
      <c r="I286" s="286"/>
    </row>
    <row r="287" spans="1:9" s="50" customFormat="1" ht="16.5" customHeight="1">
      <c r="A287" s="48">
        <v>16</v>
      </c>
      <c r="B287" s="51">
        <f>IF(Dane!$F$21="","",Dane!$F$21)</f>
      </c>
      <c r="C287" s="285"/>
      <c r="D287" s="286"/>
      <c r="E287" s="49"/>
      <c r="F287" s="48">
        <v>16</v>
      </c>
      <c r="G287" s="51">
        <f>IF(Dane!$F$21="","",Dane!$F$21)</f>
      </c>
      <c r="H287" s="285"/>
      <c r="I287" s="286"/>
    </row>
    <row r="288" spans="1:9" s="50" customFormat="1" ht="16.5" customHeight="1">
      <c r="A288" s="48">
        <v>17</v>
      </c>
      <c r="B288" s="51">
        <f>IF(Dane!$F$22="","",Dane!$F$22)</f>
      </c>
      <c r="C288" s="285"/>
      <c r="D288" s="286"/>
      <c r="E288" s="49"/>
      <c r="F288" s="48">
        <v>17</v>
      </c>
      <c r="G288" s="51">
        <f>IF(Dane!$F$22="","",Dane!$F$22)</f>
      </c>
      <c r="H288" s="285"/>
      <c r="I288" s="286"/>
    </row>
    <row r="289" spans="1:9" s="50" customFormat="1" ht="16.5" customHeight="1">
      <c r="A289" s="290"/>
      <c r="B289" s="51" t="s">
        <v>69</v>
      </c>
      <c r="C289" s="74">
        <f>'Oceny I'!$AD$28</f>
        <v>0</v>
      </c>
      <c r="D289" s="75"/>
      <c r="E289" s="49"/>
      <c r="F289" s="290"/>
      <c r="G289" s="51" t="s">
        <v>69</v>
      </c>
      <c r="H289" s="74">
        <f>'Oceny I'!$AD$29</f>
        <v>0</v>
      </c>
      <c r="I289" s="78"/>
    </row>
    <row r="290" spans="1:9" s="50" customFormat="1" ht="16.5" customHeight="1">
      <c r="A290" s="291"/>
      <c r="B290" s="51" t="s">
        <v>70</v>
      </c>
      <c r="C290" s="74">
        <f>'Oceny I'!$AE$28</f>
        <v>0</v>
      </c>
      <c r="D290" s="75"/>
      <c r="E290" s="49"/>
      <c r="F290" s="291"/>
      <c r="G290" s="51" t="s">
        <v>70</v>
      </c>
      <c r="H290" s="74">
        <f>'Oceny I'!$AE$29</f>
        <v>0</v>
      </c>
      <c r="I290" s="78"/>
    </row>
    <row r="291" spans="1:9" s="50" customFormat="1" ht="16.5" customHeight="1">
      <c r="A291" s="291"/>
      <c r="B291" s="51" t="s">
        <v>85</v>
      </c>
      <c r="C291" s="52">
        <f>SUM(C289:C290)</f>
        <v>0</v>
      </c>
      <c r="D291" s="76">
        <f>mieś!$U28</f>
      </c>
      <c r="E291" s="49"/>
      <c r="F291" s="291"/>
      <c r="G291" s="51" t="s">
        <v>85</v>
      </c>
      <c r="H291" s="52">
        <f>SUM(H289:H290)</f>
        <v>0</v>
      </c>
      <c r="I291" s="76">
        <f>mieś!$U29</f>
      </c>
    </row>
    <row r="292" spans="1:9" s="50" customFormat="1" ht="16.5" customHeight="1">
      <c r="A292" s="292"/>
      <c r="B292" s="51" t="s">
        <v>71</v>
      </c>
      <c r="C292" s="74">
        <f>'Oceny I'!$AF$28</f>
        <v>0</v>
      </c>
      <c r="D292" s="75"/>
      <c r="E292" s="49"/>
      <c r="F292" s="292"/>
      <c r="G292" s="51" t="s">
        <v>71</v>
      </c>
      <c r="H292" s="74">
        <f>'Oceny I'!$AF$29</f>
        <v>0</v>
      </c>
      <c r="I292" s="78"/>
    </row>
    <row r="293" spans="1:8" s="50" customFormat="1" ht="18" customHeight="1">
      <c r="A293" s="54"/>
      <c r="B293" s="54"/>
      <c r="C293" s="55"/>
      <c r="D293" s="55"/>
      <c r="E293" s="53"/>
      <c r="F293" s="54"/>
      <c r="G293" s="54"/>
      <c r="H293" s="55"/>
    </row>
    <row r="294" spans="1:9" s="62" customFormat="1" ht="24.75" customHeight="1">
      <c r="A294" s="60">
        <f>Dane!A30</f>
        <v>27</v>
      </c>
      <c r="B294" s="287">
        <f>Dane!B30</f>
        <v>0</v>
      </c>
      <c r="C294" s="288"/>
      <c r="D294" s="289"/>
      <c r="E294" s="61"/>
      <c r="F294" s="60">
        <f>Dane!A31</f>
        <v>28</v>
      </c>
      <c r="G294" s="287">
        <f>Dane!B31</f>
        <v>0</v>
      </c>
      <c r="H294" s="288"/>
      <c r="I294" s="289"/>
    </row>
    <row r="295" spans="1:9" s="50" customFormat="1" ht="16.5" customHeight="1">
      <c r="A295" s="48">
        <v>1</v>
      </c>
      <c r="B295" s="51" t="str">
        <f>IF(Dane!$F$4="","",Dane!$F$4)</f>
        <v>Religia</v>
      </c>
      <c r="C295" s="285"/>
      <c r="D295" s="286"/>
      <c r="E295" s="49"/>
      <c r="F295" s="48">
        <v>1</v>
      </c>
      <c r="G295" s="51" t="str">
        <f>IF(Dane!$F$4="","",Dane!$F$4)</f>
        <v>Religia</v>
      </c>
      <c r="H295" s="285"/>
      <c r="I295" s="286"/>
    </row>
    <row r="296" spans="1:9" s="50" customFormat="1" ht="16.5" customHeight="1">
      <c r="A296" s="48">
        <v>2</v>
      </c>
      <c r="B296" s="51" t="str">
        <f>IF(Dane!$F$5="","",Dane!$F$5)</f>
        <v>Język polski</v>
      </c>
      <c r="C296" s="285"/>
      <c r="D296" s="286"/>
      <c r="E296" s="49"/>
      <c r="F296" s="48">
        <v>2</v>
      </c>
      <c r="G296" s="51" t="str">
        <f>IF(Dane!$F$5="","",Dane!$F$5)</f>
        <v>Język polski</v>
      </c>
      <c r="H296" s="285"/>
      <c r="I296" s="286"/>
    </row>
    <row r="297" spans="1:9" s="50" customFormat="1" ht="16.5" customHeight="1">
      <c r="A297" s="48">
        <v>3</v>
      </c>
      <c r="B297" s="51">
        <f>IF(Dane!$B$30="","",Dane!$C$30)</f>
      </c>
      <c r="C297" s="285"/>
      <c r="D297" s="286"/>
      <c r="E297" s="49"/>
      <c r="F297" s="48">
        <v>3</v>
      </c>
      <c r="G297" s="51">
        <f>IF(Dane!$B$31="","",Dane!$C$31)</f>
      </c>
      <c r="H297" s="285"/>
      <c r="I297" s="286"/>
    </row>
    <row r="298" spans="1:9" s="50" customFormat="1" ht="16.5" customHeight="1">
      <c r="A298" s="48">
        <v>4</v>
      </c>
      <c r="B298" s="51">
        <f>IF(Dane!$B$30="","",Dane!$D$30)</f>
      </c>
      <c r="C298" s="285"/>
      <c r="D298" s="286"/>
      <c r="E298" s="49"/>
      <c r="F298" s="48">
        <v>4</v>
      </c>
      <c r="G298" s="51">
        <f>IF(Dane!$B$31="","",Dane!$D$31)</f>
      </c>
      <c r="H298" s="285"/>
      <c r="I298" s="286"/>
    </row>
    <row r="299" spans="1:9" s="50" customFormat="1" ht="16.5" customHeight="1">
      <c r="A299" s="48">
        <v>5</v>
      </c>
      <c r="B299" s="51" t="str">
        <f>IF(Dane!$F$10="","",Dane!$F$10)</f>
        <v>Matematyka</v>
      </c>
      <c r="C299" s="285"/>
      <c r="D299" s="286"/>
      <c r="E299" s="49"/>
      <c r="F299" s="48">
        <v>5</v>
      </c>
      <c r="G299" s="51" t="str">
        <f>IF(Dane!$F$10="","",Dane!$F$10)</f>
        <v>Matematyka</v>
      </c>
      <c r="H299" s="285"/>
      <c r="I299" s="286"/>
    </row>
    <row r="300" spans="1:9" s="50" customFormat="1" ht="16.5" customHeight="1">
      <c r="A300" s="48">
        <v>6</v>
      </c>
      <c r="B300" s="51" t="str">
        <f>IF(Dane!$F$11="","",Dane!$F$11)</f>
        <v>Fizyka</v>
      </c>
      <c r="C300" s="285"/>
      <c r="D300" s="286"/>
      <c r="E300" s="49"/>
      <c r="F300" s="48">
        <v>6</v>
      </c>
      <c r="G300" s="51" t="str">
        <f>IF(Dane!$F$11="","",Dane!$F$11)</f>
        <v>Fizyka</v>
      </c>
      <c r="H300" s="285"/>
      <c r="I300" s="286"/>
    </row>
    <row r="301" spans="1:9" s="50" customFormat="1" ht="16.5" customHeight="1">
      <c r="A301" s="48">
        <v>7</v>
      </c>
      <c r="B301" s="51" t="str">
        <f>IF(Dane!$F$12="","",Dane!$F$12)</f>
        <v>Chemia</v>
      </c>
      <c r="C301" s="285"/>
      <c r="D301" s="286"/>
      <c r="E301" s="49"/>
      <c r="F301" s="48">
        <v>7</v>
      </c>
      <c r="G301" s="51" t="str">
        <f>IF(Dane!$F$12="","",Dane!$F$12)</f>
        <v>Chemia</v>
      </c>
      <c r="H301" s="285"/>
      <c r="I301" s="286"/>
    </row>
    <row r="302" spans="1:9" s="50" customFormat="1" ht="16.5" customHeight="1">
      <c r="A302" s="48">
        <v>8</v>
      </c>
      <c r="B302" s="51" t="str">
        <f>IF(Dane!$F$13="","",Dane!$F$13)</f>
        <v>Geografia</v>
      </c>
      <c r="C302" s="285"/>
      <c r="D302" s="286"/>
      <c r="E302" s="49"/>
      <c r="F302" s="48">
        <v>8</v>
      </c>
      <c r="G302" s="51" t="str">
        <f>IF(Dane!$F$13="","",Dane!$F$13)</f>
        <v>Geografia</v>
      </c>
      <c r="H302" s="285"/>
      <c r="I302" s="286"/>
    </row>
    <row r="303" spans="1:9" s="50" customFormat="1" ht="16.5" customHeight="1">
      <c r="A303" s="48">
        <v>9</v>
      </c>
      <c r="B303" s="51" t="str">
        <f>IF(Dane!$F$14="","",Dane!$F$14)</f>
        <v>Historia</v>
      </c>
      <c r="C303" s="285"/>
      <c r="D303" s="286"/>
      <c r="E303" s="49"/>
      <c r="F303" s="48">
        <v>9</v>
      </c>
      <c r="G303" s="51" t="str">
        <f>IF(Dane!$F$14="","",Dane!$F$14)</f>
        <v>Historia</v>
      </c>
      <c r="H303" s="285"/>
      <c r="I303" s="286"/>
    </row>
    <row r="304" spans="1:9" s="50" customFormat="1" ht="16.5" customHeight="1">
      <c r="A304" s="48">
        <v>10</v>
      </c>
      <c r="B304" s="51" t="str">
        <f>IF(Dane!$F$15="","",Dane!$F$15)</f>
        <v>W-F</v>
      </c>
      <c r="C304" s="285"/>
      <c r="D304" s="286"/>
      <c r="E304" s="49"/>
      <c r="F304" s="48">
        <v>10</v>
      </c>
      <c r="G304" s="51" t="str">
        <f>IF(Dane!$F$15="","",Dane!$F$15)</f>
        <v>W-F</v>
      </c>
      <c r="H304" s="285"/>
      <c r="I304" s="286"/>
    </row>
    <row r="305" spans="1:9" s="50" customFormat="1" ht="16.5" customHeight="1">
      <c r="A305" s="48">
        <v>11</v>
      </c>
      <c r="B305" s="51" t="str">
        <f>IF(Dane!$F$16="","",Dane!$F$16)</f>
        <v>Podstawy. przeds.</v>
      </c>
      <c r="C305" s="285"/>
      <c r="D305" s="286"/>
      <c r="E305" s="49"/>
      <c r="F305" s="48">
        <v>11</v>
      </c>
      <c r="G305" s="51" t="str">
        <f>IF(Dane!$F$16="","",Dane!$F$16)</f>
        <v>Podstawy. przeds.</v>
      </c>
      <c r="H305" s="285"/>
      <c r="I305" s="286"/>
    </row>
    <row r="306" spans="1:9" s="50" customFormat="1" ht="16.5" customHeight="1">
      <c r="A306" s="48">
        <v>12</v>
      </c>
      <c r="B306" s="51" t="str">
        <f>IF(Dane!$F$17="","",Dane!$F$17)</f>
        <v>Funkcj. przed. w. w.</v>
      </c>
      <c r="C306" s="285"/>
      <c r="D306" s="286"/>
      <c r="E306" s="49"/>
      <c r="F306" s="48">
        <v>12</v>
      </c>
      <c r="G306" s="51" t="str">
        <f>IF(Dane!$F$17="","",Dane!$F$17)</f>
        <v>Funkcj. przed. w. w.</v>
      </c>
      <c r="H306" s="285"/>
      <c r="I306" s="286"/>
    </row>
    <row r="307" spans="1:9" s="50" customFormat="1" ht="16.5" customHeight="1">
      <c r="A307" s="48">
        <v>13</v>
      </c>
      <c r="B307" s="51" t="str">
        <f>IF(Dane!$F$18="","",Dane!$F$18)</f>
        <v>Praca biurowa</v>
      </c>
      <c r="C307" s="285"/>
      <c r="D307" s="286"/>
      <c r="E307" s="49"/>
      <c r="F307" s="48">
        <v>13</v>
      </c>
      <c r="G307" s="51" t="str">
        <f>IF(Dane!$F$18="","",Dane!$F$18)</f>
        <v>Praca biurowa</v>
      </c>
      <c r="H307" s="285"/>
      <c r="I307" s="286"/>
    </row>
    <row r="308" spans="1:9" s="50" customFormat="1" ht="16.5" customHeight="1">
      <c r="A308" s="48">
        <v>14</v>
      </c>
      <c r="B308" s="51">
        <f>IF(Dane!$F$19="","",Dane!$F$19)</f>
      </c>
      <c r="C308" s="285"/>
      <c r="D308" s="286"/>
      <c r="E308" s="49"/>
      <c r="F308" s="48">
        <v>14</v>
      </c>
      <c r="G308" s="51">
        <f>IF(Dane!$F$19="","",Dane!$F$19)</f>
      </c>
      <c r="H308" s="285"/>
      <c r="I308" s="286"/>
    </row>
    <row r="309" spans="1:9" s="50" customFormat="1" ht="16.5" customHeight="1">
      <c r="A309" s="48">
        <v>15</v>
      </c>
      <c r="B309" s="51">
        <f>IF(Dane!$F$20="","",Dane!$F$20)</f>
      </c>
      <c r="C309" s="285"/>
      <c r="D309" s="286"/>
      <c r="E309" s="49"/>
      <c r="F309" s="48">
        <v>15</v>
      </c>
      <c r="G309" s="51">
        <f>IF(Dane!$F$20="","",Dane!$F$20)</f>
      </c>
      <c r="H309" s="285"/>
      <c r="I309" s="286"/>
    </row>
    <row r="310" spans="1:9" s="50" customFormat="1" ht="16.5" customHeight="1">
      <c r="A310" s="48">
        <v>16</v>
      </c>
      <c r="B310" s="51">
        <f>IF(Dane!$F$21="","",Dane!$F$21)</f>
      </c>
      <c r="C310" s="285"/>
      <c r="D310" s="286"/>
      <c r="E310" s="49"/>
      <c r="F310" s="48">
        <v>16</v>
      </c>
      <c r="G310" s="51">
        <f>IF(Dane!$F$21="","",Dane!$F$21)</f>
      </c>
      <c r="H310" s="285"/>
      <c r="I310" s="286"/>
    </row>
    <row r="311" spans="1:9" s="50" customFormat="1" ht="16.5" customHeight="1">
      <c r="A311" s="48">
        <v>17</v>
      </c>
      <c r="B311" s="51">
        <f>IF(Dane!$F$22="","",Dane!$F$22)</f>
      </c>
      <c r="C311" s="285"/>
      <c r="D311" s="286"/>
      <c r="E311" s="49"/>
      <c r="F311" s="48">
        <v>17</v>
      </c>
      <c r="G311" s="51">
        <f>IF(Dane!$F$22="","",Dane!$F$22)</f>
      </c>
      <c r="H311" s="285"/>
      <c r="I311" s="286"/>
    </row>
    <row r="312" spans="1:9" s="50" customFormat="1" ht="16.5" customHeight="1">
      <c r="A312" s="290"/>
      <c r="B312" s="51" t="s">
        <v>69</v>
      </c>
      <c r="C312" s="74">
        <f>'Oceny I'!$AD$30</f>
        <v>0</v>
      </c>
      <c r="D312" s="75"/>
      <c r="E312" s="49"/>
      <c r="F312" s="290"/>
      <c r="G312" s="51" t="s">
        <v>69</v>
      </c>
      <c r="H312" s="74">
        <f>'Oceny I'!$AD$31</f>
        <v>0</v>
      </c>
      <c r="I312" s="78"/>
    </row>
    <row r="313" spans="1:9" s="50" customFormat="1" ht="16.5" customHeight="1">
      <c r="A313" s="291"/>
      <c r="B313" s="51" t="s">
        <v>70</v>
      </c>
      <c r="C313" s="74">
        <f>'Oceny I'!$AE$30</f>
        <v>0</v>
      </c>
      <c r="D313" s="75"/>
      <c r="E313" s="49"/>
      <c r="F313" s="291"/>
      <c r="G313" s="51" t="s">
        <v>70</v>
      </c>
      <c r="H313" s="74">
        <f>'Oceny I'!$AE$31</f>
        <v>0</v>
      </c>
      <c r="I313" s="78"/>
    </row>
    <row r="314" spans="1:9" s="50" customFormat="1" ht="16.5" customHeight="1">
      <c r="A314" s="291"/>
      <c r="B314" s="51" t="s">
        <v>85</v>
      </c>
      <c r="C314" s="52">
        <f>SUM(C312:C313)</f>
        <v>0</v>
      </c>
      <c r="D314" s="76">
        <f>mieś!$U30</f>
      </c>
      <c r="E314" s="49"/>
      <c r="F314" s="291"/>
      <c r="G314" s="51" t="s">
        <v>85</v>
      </c>
      <c r="H314" s="52">
        <f>SUM(H312:H313)</f>
        <v>0</v>
      </c>
      <c r="I314" s="76">
        <f>mieś!$U31</f>
      </c>
    </row>
    <row r="315" spans="1:9" s="50" customFormat="1" ht="16.5" customHeight="1">
      <c r="A315" s="292"/>
      <c r="B315" s="51" t="s">
        <v>71</v>
      </c>
      <c r="C315" s="74">
        <f>'Oceny I'!$AF$30</f>
        <v>0</v>
      </c>
      <c r="D315" s="75"/>
      <c r="E315" s="49"/>
      <c r="F315" s="292"/>
      <c r="G315" s="51" t="s">
        <v>71</v>
      </c>
      <c r="H315" s="74">
        <f>'Oceny I'!$AF$31</f>
        <v>0</v>
      </c>
      <c r="I315" s="78"/>
    </row>
    <row r="316" spans="1:9" s="62" customFormat="1" ht="24.75" customHeight="1">
      <c r="A316" s="60">
        <f>Dane!A32</f>
        <v>29</v>
      </c>
      <c r="B316" s="287">
        <f>Dane!B32</f>
        <v>0</v>
      </c>
      <c r="C316" s="288"/>
      <c r="D316" s="289"/>
      <c r="E316" s="61"/>
      <c r="F316" s="60">
        <f>Dane!A33</f>
        <v>30</v>
      </c>
      <c r="G316" s="287">
        <f>Dane!B33</f>
        <v>0</v>
      </c>
      <c r="H316" s="288"/>
      <c r="I316" s="289"/>
    </row>
    <row r="317" spans="1:9" s="50" customFormat="1" ht="16.5" customHeight="1">
      <c r="A317" s="48">
        <v>1</v>
      </c>
      <c r="B317" s="51" t="str">
        <f>IF(Dane!$F$4="","",Dane!$F$4)</f>
        <v>Religia</v>
      </c>
      <c r="C317" s="285"/>
      <c r="D317" s="286"/>
      <c r="E317" s="49"/>
      <c r="F317" s="48">
        <v>1</v>
      </c>
      <c r="G317" s="51" t="str">
        <f>IF(Dane!$F$4="","",Dane!$F$4)</f>
        <v>Religia</v>
      </c>
      <c r="H317" s="285"/>
      <c r="I317" s="286"/>
    </row>
    <row r="318" spans="1:9" s="50" customFormat="1" ht="16.5" customHeight="1">
      <c r="A318" s="48">
        <v>2</v>
      </c>
      <c r="B318" s="51" t="str">
        <f>IF(Dane!$F$5="","",Dane!$F$5)</f>
        <v>Język polski</v>
      </c>
      <c r="C318" s="285"/>
      <c r="D318" s="286"/>
      <c r="E318" s="49"/>
      <c r="F318" s="48">
        <v>2</v>
      </c>
      <c r="G318" s="51" t="str">
        <f>IF(Dane!$F$5="","",Dane!$F$5)</f>
        <v>Język polski</v>
      </c>
      <c r="H318" s="285"/>
      <c r="I318" s="286"/>
    </row>
    <row r="319" spans="1:9" s="50" customFormat="1" ht="16.5" customHeight="1">
      <c r="A319" s="48">
        <v>3</v>
      </c>
      <c r="B319" s="51">
        <f>IF(Dane!$B$32="","",Dane!$C$32)</f>
      </c>
      <c r="C319" s="285"/>
      <c r="D319" s="286"/>
      <c r="E319" s="49"/>
      <c r="F319" s="48">
        <v>3</v>
      </c>
      <c r="G319" s="51">
        <f>IF(Dane!$B$33="","",Dane!$C$33)</f>
      </c>
      <c r="H319" s="285"/>
      <c r="I319" s="286"/>
    </row>
    <row r="320" spans="1:9" s="50" customFormat="1" ht="16.5" customHeight="1">
      <c r="A320" s="48">
        <v>4</v>
      </c>
      <c r="B320" s="51">
        <f>IF(Dane!$B$32="","",Dane!$D$32)</f>
      </c>
      <c r="C320" s="285"/>
      <c r="D320" s="286"/>
      <c r="E320" s="49"/>
      <c r="F320" s="48">
        <v>4</v>
      </c>
      <c r="G320" s="51">
        <f>IF(Dane!$B$33="","",Dane!$D$33)</f>
      </c>
      <c r="H320" s="285"/>
      <c r="I320" s="286"/>
    </row>
    <row r="321" spans="1:9" s="50" customFormat="1" ht="16.5" customHeight="1">
      <c r="A321" s="48">
        <v>5</v>
      </c>
      <c r="B321" s="51" t="str">
        <f>IF(Dane!$F$10="","",Dane!$F$10)</f>
        <v>Matematyka</v>
      </c>
      <c r="C321" s="285"/>
      <c r="D321" s="286"/>
      <c r="E321" s="49"/>
      <c r="F321" s="48">
        <v>5</v>
      </c>
      <c r="G321" s="51" t="str">
        <f>IF(Dane!$F$10="","",Dane!$F$10)</f>
        <v>Matematyka</v>
      </c>
      <c r="H321" s="285"/>
      <c r="I321" s="286"/>
    </row>
    <row r="322" spans="1:9" s="50" customFormat="1" ht="16.5" customHeight="1">
      <c r="A322" s="48">
        <v>6</v>
      </c>
      <c r="B322" s="51" t="str">
        <f>IF(Dane!$F$11="","",Dane!$F$11)</f>
        <v>Fizyka</v>
      </c>
      <c r="C322" s="285"/>
      <c r="D322" s="286"/>
      <c r="E322" s="49"/>
      <c r="F322" s="48">
        <v>6</v>
      </c>
      <c r="G322" s="51" t="str">
        <f>IF(Dane!$F$11="","",Dane!$F$11)</f>
        <v>Fizyka</v>
      </c>
      <c r="H322" s="285"/>
      <c r="I322" s="286"/>
    </row>
    <row r="323" spans="1:9" s="50" customFormat="1" ht="16.5" customHeight="1">
      <c r="A323" s="48">
        <v>7</v>
      </c>
      <c r="B323" s="51" t="str">
        <f>IF(Dane!$F$12="","",Dane!$F$12)</f>
        <v>Chemia</v>
      </c>
      <c r="C323" s="285"/>
      <c r="D323" s="286"/>
      <c r="E323" s="49"/>
      <c r="F323" s="48">
        <v>7</v>
      </c>
      <c r="G323" s="51" t="str">
        <f>IF(Dane!$F$12="","",Dane!$F$12)</f>
        <v>Chemia</v>
      </c>
      <c r="H323" s="285"/>
      <c r="I323" s="286"/>
    </row>
    <row r="324" spans="1:9" s="50" customFormat="1" ht="16.5" customHeight="1">
      <c r="A324" s="48">
        <v>8</v>
      </c>
      <c r="B324" s="51" t="str">
        <f>IF(Dane!$F$13="","",Dane!$F$13)</f>
        <v>Geografia</v>
      </c>
      <c r="C324" s="285"/>
      <c r="D324" s="286"/>
      <c r="E324" s="49"/>
      <c r="F324" s="48">
        <v>8</v>
      </c>
      <c r="G324" s="51" t="str">
        <f>IF(Dane!$F$13="","",Dane!$F$13)</f>
        <v>Geografia</v>
      </c>
      <c r="H324" s="285"/>
      <c r="I324" s="286"/>
    </row>
    <row r="325" spans="1:9" s="50" customFormat="1" ht="16.5" customHeight="1">
      <c r="A325" s="48">
        <v>9</v>
      </c>
      <c r="B325" s="51" t="str">
        <f>IF(Dane!$F$14="","",Dane!$F$14)</f>
        <v>Historia</v>
      </c>
      <c r="C325" s="285"/>
      <c r="D325" s="286"/>
      <c r="E325" s="49"/>
      <c r="F325" s="48">
        <v>9</v>
      </c>
      <c r="G325" s="51" t="str">
        <f>IF(Dane!$F$14="","",Dane!$F$14)</f>
        <v>Historia</v>
      </c>
      <c r="H325" s="285"/>
      <c r="I325" s="286"/>
    </row>
    <row r="326" spans="1:9" s="50" customFormat="1" ht="16.5" customHeight="1">
      <c r="A326" s="48">
        <v>10</v>
      </c>
      <c r="B326" s="51" t="str">
        <f>IF(Dane!$F$15="","",Dane!$F$15)</f>
        <v>W-F</v>
      </c>
      <c r="C326" s="285"/>
      <c r="D326" s="286"/>
      <c r="E326" s="49"/>
      <c r="F326" s="48">
        <v>10</v>
      </c>
      <c r="G326" s="51" t="str">
        <f>IF(Dane!$F$15="","",Dane!$F$15)</f>
        <v>W-F</v>
      </c>
      <c r="H326" s="285"/>
      <c r="I326" s="286"/>
    </row>
    <row r="327" spans="1:9" s="50" customFormat="1" ht="16.5" customHeight="1">
      <c r="A327" s="48">
        <v>11</v>
      </c>
      <c r="B327" s="51" t="str">
        <f>IF(Dane!$F$16="","",Dane!$F$16)</f>
        <v>Podstawy. przeds.</v>
      </c>
      <c r="C327" s="285"/>
      <c r="D327" s="286"/>
      <c r="E327" s="49"/>
      <c r="F327" s="48">
        <v>11</v>
      </c>
      <c r="G327" s="51" t="str">
        <f>IF(Dane!$F$16="","",Dane!$F$16)</f>
        <v>Podstawy. przeds.</v>
      </c>
      <c r="H327" s="285"/>
      <c r="I327" s="286"/>
    </row>
    <row r="328" spans="1:9" s="50" customFormat="1" ht="16.5" customHeight="1">
      <c r="A328" s="48">
        <v>12</v>
      </c>
      <c r="B328" s="51" t="str">
        <f>IF(Dane!$F$17="","",Dane!$F$17)</f>
        <v>Funkcj. przed. w. w.</v>
      </c>
      <c r="C328" s="285"/>
      <c r="D328" s="286"/>
      <c r="E328" s="49"/>
      <c r="F328" s="48">
        <v>12</v>
      </c>
      <c r="G328" s="51" t="str">
        <f>IF(Dane!$F$17="","",Dane!$F$17)</f>
        <v>Funkcj. przed. w. w.</v>
      </c>
      <c r="H328" s="285"/>
      <c r="I328" s="286"/>
    </row>
    <row r="329" spans="1:9" s="50" customFormat="1" ht="16.5" customHeight="1">
      <c r="A329" s="48">
        <v>13</v>
      </c>
      <c r="B329" s="51" t="str">
        <f>IF(Dane!$F$18="","",Dane!$F$18)</f>
        <v>Praca biurowa</v>
      </c>
      <c r="C329" s="285"/>
      <c r="D329" s="286"/>
      <c r="E329" s="49"/>
      <c r="F329" s="48">
        <v>13</v>
      </c>
      <c r="G329" s="51" t="str">
        <f>IF(Dane!$F$18="","",Dane!$F$18)</f>
        <v>Praca biurowa</v>
      </c>
      <c r="H329" s="285"/>
      <c r="I329" s="286"/>
    </row>
    <row r="330" spans="1:9" s="50" customFormat="1" ht="16.5" customHeight="1">
      <c r="A330" s="48">
        <v>14</v>
      </c>
      <c r="B330" s="51">
        <f>IF(Dane!$F$19="","",Dane!$F$19)</f>
      </c>
      <c r="C330" s="285"/>
      <c r="D330" s="286"/>
      <c r="E330" s="49"/>
      <c r="F330" s="48">
        <v>14</v>
      </c>
      <c r="G330" s="51">
        <f>IF(Dane!$F$19="","",Dane!$F$19)</f>
      </c>
      <c r="H330" s="285"/>
      <c r="I330" s="286"/>
    </row>
    <row r="331" spans="1:9" s="50" customFormat="1" ht="16.5" customHeight="1">
      <c r="A331" s="48">
        <v>15</v>
      </c>
      <c r="B331" s="51">
        <f>IF(Dane!$F$20="","",Dane!$F$20)</f>
      </c>
      <c r="C331" s="285"/>
      <c r="D331" s="286"/>
      <c r="E331" s="49"/>
      <c r="F331" s="48">
        <v>15</v>
      </c>
      <c r="G331" s="51">
        <f>IF(Dane!$F$20="","",Dane!$F$20)</f>
      </c>
      <c r="H331" s="285"/>
      <c r="I331" s="286"/>
    </row>
    <row r="332" spans="1:9" s="50" customFormat="1" ht="16.5" customHeight="1">
      <c r="A332" s="48">
        <v>16</v>
      </c>
      <c r="B332" s="51">
        <f>IF(Dane!$F$21="","",Dane!$F$21)</f>
      </c>
      <c r="C332" s="285"/>
      <c r="D332" s="286"/>
      <c r="E332" s="49"/>
      <c r="F332" s="48">
        <v>16</v>
      </c>
      <c r="G332" s="51">
        <f>IF(Dane!$F$21="","",Dane!$F$21)</f>
      </c>
      <c r="H332" s="285"/>
      <c r="I332" s="286"/>
    </row>
    <row r="333" spans="1:9" s="50" customFormat="1" ht="16.5" customHeight="1">
      <c r="A333" s="48">
        <v>17</v>
      </c>
      <c r="B333" s="51">
        <f>IF(Dane!$F$22="","",Dane!$F$22)</f>
      </c>
      <c r="C333" s="285"/>
      <c r="D333" s="286"/>
      <c r="E333" s="49"/>
      <c r="F333" s="48">
        <v>17</v>
      </c>
      <c r="G333" s="51">
        <f>IF(Dane!$F$22="","",Dane!$F$22)</f>
      </c>
      <c r="H333" s="285"/>
      <c r="I333" s="286"/>
    </row>
    <row r="334" spans="1:9" s="50" customFormat="1" ht="16.5" customHeight="1">
      <c r="A334" s="290"/>
      <c r="B334" s="51" t="s">
        <v>69</v>
      </c>
      <c r="C334" s="74">
        <f>'Oceny I'!$AD$32</f>
        <v>0</v>
      </c>
      <c r="D334" s="75"/>
      <c r="E334" s="49"/>
      <c r="F334" s="290"/>
      <c r="G334" s="51" t="s">
        <v>69</v>
      </c>
      <c r="H334" s="74">
        <f>'Oceny I'!$AD$33</f>
        <v>0</v>
      </c>
      <c r="I334" s="78"/>
    </row>
    <row r="335" spans="1:9" s="50" customFormat="1" ht="16.5" customHeight="1">
      <c r="A335" s="291"/>
      <c r="B335" s="51" t="s">
        <v>70</v>
      </c>
      <c r="C335" s="74">
        <f>'Oceny I'!$AE$32</f>
        <v>0</v>
      </c>
      <c r="D335" s="75"/>
      <c r="E335" s="49"/>
      <c r="F335" s="291"/>
      <c r="G335" s="51" t="s">
        <v>70</v>
      </c>
      <c r="H335" s="74">
        <f>'Oceny I'!$AE$33</f>
        <v>0</v>
      </c>
      <c r="I335" s="78"/>
    </row>
    <row r="336" spans="1:9" s="50" customFormat="1" ht="16.5" customHeight="1">
      <c r="A336" s="291"/>
      <c r="B336" s="51" t="s">
        <v>85</v>
      </c>
      <c r="C336" s="52">
        <f>SUM(C334:C335)</f>
        <v>0</v>
      </c>
      <c r="D336" s="76">
        <f>mieś!$U32</f>
      </c>
      <c r="E336" s="49"/>
      <c r="F336" s="291"/>
      <c r="G336" s="51" t="s">
        <v>85</v>
      </c>
      <c r="H336" s="52">
        <f>SUM(H334:H335)</f>
        <v>0</v>
      </c>
      <c r="I336" s="76">
        <f>mieś!$U33</f>
      </c>
    </row>
    <row r="337" spans="1:9" s="50" customFormat="1" ht="16.5" customHeight="1">
      <c r="A337" s="292"/>
      <c r="B337" s="51" t="s">
        <v>71</v>
      </c>
      <c r="C337" s="74">
        <f>'Oceny I'!$AF$32</f>
        <v>0</v>
      </c>
      <c r="D337" s="75"/>
      <c r="E337" s="49"/>
      <c r="F337" s="292"/>
      <c r="G337" s="51" t="s">
        <v>71</v>
      </c>
      <c r="H337" s="74">
        <f>'Oceny I'!$AF$33</f>
        <v>0</v>
      </c>
      <c r="I337" s="78"/>
    </row>
    <row r="338" spans="1:8" s="50" customFormat="1" ht="18" customHeight="1">
      <c r="A338" s="54"/>
      <c r="B338" s="54"/>
      <c r="C338" s="55"/>
      <c r="D338" s="55"/>
      <c r="E338" s="53"/>
      <c r="F338" s="54"/>
      <c r="G338" s="54"/>
      <c r="H338" s="55"/>
    </row>
    <row r="339" spans="1:9" s="62" customFormat="1" ht="24.75" customHeight="1">
      <c r="A339" s="60">
        <f>Dane!A34</f>
        <v>31</v>
      </c>
      <c r="B339" s="287">
        <f>Dane!B34</f>
        <v>0</v>
      </c>
      <c r="C339" s="288"/>
      <c r="D339" s="289"/>
      <c r="E339" s="61"/>
      <c r="F339" s="60">
        <f>Dane!A35</f>
        <v>32</v>
      </c>
      <c r="G339" s="287">
        <f>Dane!B35</f>
        <v>0</v>
      </c>
      <c r="H339" s="288"/>
      <c r="I339" s="289"/>
    </row>
    <row r="340" spans="1:9" s="50" customFormat="1" ht="16.5" customHeight="1">
      <c r="A340" s="48">
        <v>1</v>
      </c>
      <c r="B340" s="51" t="str">
        <f>IF(Dane!$F$4="","",Dane!$F$4)</f>
        <v>Religia</v>
      </c>
      <c r="C340" s="285"/>
      <c r="D340" s="286"/>
      <c r="E340" s="49"/>
      <c r="F340" s="48">
        <v>1</v>
      </c>
      <c r="G340" s="51" t="str">
        <f>IF(Dane!$F$4="","",Dane!$F$4)</f>
        <v>Religia</v>
      </c>
      <c r="H340" s="285"/>
      <c r="I340" s="286"/>
    </row>
    <row r="341" spans="1:9" s="50" customFormat="1" ht="16.5" customHeight="1">
      <c r="A341" s="48">
        <v>2</v>
      </c>
      <c r="B341" s="51" t="str">
        <f>IF(Dane!$F$5="","",Dane!$F$5)</f>
        <v>Język polski</v>
      </c>
      <c r="C341" s="285"/>
      <c r="D341" s="286"/>
      <c r="E341" s="49"/>
      <c r="F341" s="48">
        <v>2</v>
      </c>
      <c r="G341" s="51" t="str">
        <f>IF(Dane!$F$5="","",Dane!$F$5)</f>
        <v>Język polski</v>
      </c>
      <c r="H341" s="285"/>
      <c r="I341" s="286"/>
    </row>
    <row r="342" spans="1:9" s="50" customFormat="1" ht="16.5" customHeight="1">
      <c r="A342" s="48">
        <v>3</v>
      </c>
      <c r="B342" s="51">
        <f>IF(Dane!$B$34="","",Dane!$C$34)</f>
      </c>
      <c r="C342" s="285"/>
      <c r="D342" s="286"/>
      <c r="E342" s="49"/>
      <c r="F342" s="48">
        <v>3</v>
      </c>
      <c r="G342" s="51">
        <f>IF(Dane!$B$35="","",Dane!$C$35)</f>
      </c>
      <c r="H342" s="285"/>
      <c r="I342" s="286"/>
    </row>
    <row r="343" spans="1:9" s="50" customFormat="1" ht="16.5" customHeight="1">
      <c r="A343" s="48">
        <v>4</v>
      </c>
      <c r="B343" s="51">
        <f>IF(Dane!$B$28="","",Dane!$D$28)</f>
      </c>
      <c r="C343" s="285"/>
      <c r="D343" s="286"/>
      <c r="E343" s="49"/>
      <c r="F343" s="48">
        <v>4</v>
      </c>
      <c r="G343" s="51">
        <f>IF(Dane!$B$35="","",Dane!$D$35)</f>
      </c>
      <c r="H343" s="285"/>
      <c r="I343" s="286"/>
    </row>
    <row r="344" spans="1:9" s="50" customFormat="1" ht="16.5" customHeight="1">
      <c r="A344" s="48">
        <v>5</v>
      </c>
      <c r="B344" s="51" t="str">
        <f>IF(Dane!$F$10="","",Dane!$F$10)</f>
        <v>Matematyka</v>
      </c>
      <c r="C344" s="285"/>
      <c r="D344" s="286"/>
      <c r="E344" s="49"/>
      <c r="F344" s="48">
        <v>5</v>
      </c>
      <c r="G344" s="51" t="str">
        <f>IF(Dane!$F$10="","",Dane!$F$10)</f>
        <v>Matematyka</v>
      </c>
      <c r="H344" s="285"/>
      <c r="I344" s="286"/>
    </row>
    <row r="345" spans="1:9" s="50" customFormat="1" ht="16.5" customHeight="1">
      <c r="A345" s="48">
        <v>6</v>
      </c>
      <c r="B345" s="51" t="str">
        <f>IF(Dane!$F$11="","",Dane!$F$11)</f>
        <v>Fizyka</v>
      </c>
      <c r="C345" s="285"/>
      <c r="D345" s="286"/>
      <c r="E345" s="49"/>
      <c r="F345" s="48">
        <v>6</v>
      </c>
      <c r="G345" s="51" t="str">
        <f>IF(Dane!$F$11="","",Dane!$F$11)</f>
        <v>Fizyka</v>
      </c>
      <c r="H345" s="285"/>
      <c r="I345" s="286"/>
    </row>
    <row r="346" spans="1:9" s="50" customFormat="1" ht="16.5" customHeight="1">
      <c r="A346" s="48">
        <v>7</v>
      </c>
      <c r="B346" s="51" t="str">
        <f>IF(Dane!$F$12="","",Dane!$F$12)</f>
        <v>Chemia</v>
      </c>
      <c r="C346" s="285"/>
      <c r="D346" s="286"/>
      <c r="E346" s="49"/>
      <c r="F346" s="48">
        <v>7</v>
      </c>
      <c r="G346" s="51" t="str">
        <f>IF(Dane!$F$12="","",Dane!$F$12)</f>
        <v>Chemia</v>
      </c>
      <c r="H346" s="285"/>
      <c r="I346" s="286"/>
    </row>
    <row r="347" spans="1:9" s="50" customFormat="1" ht="16.5" customHeight="1">
      <c r="A347" s="48">
        <v>8</v>
      </c>
      <c r="B347" s="51" t="str">
        <f>IF(Dane!$F$13="","",Dane!$F$13)</f>
        <v>Geografia</v>
      </c>
      <c r="C347" s="285"/>
      <c r="D347" s="286"/>
      <c r="E347" s="49"/>
      <c r="F347" s="48">
        <v>8</v>
      </c>
      <c r="G347" s="51" t="str">
        <f>IF(Dane!$F$13="","",Dane!$F$13)</f>
        <v>Geografia</v>
      </c>
      <c r="H347" s="285"/>
      <c r="I347" s="286"/>
    </row>
    <row r="348" spans="1:9" s="50" customFormat="1" ht="16.5" customHeight="1">
      <c r="A348" s="48">
        <v>9</v>
      </c>
      <c r="B348" s="51" t="str">
        <f>IF(Dane!$F$14="","",Dane!$F$14)</f>
        <v>Historia</v>
      </c>
      <c r="C348" s="285"/>
      <c r="D348" s="286"/>
      <c r="E348" s="49"/>
      <c r="F348" s="48">
        <v>9</v>
      </c>
      <c r="G348" s="51" t="str">
        <f>IF(Dane!$F$14="","",Dane!$F$14)</f>
        <v>Historia</v>
      </c>
      <c r="H348" s="285"/>
      <c r="I348" s="286"/>
    </row>
    <row r="349" spans="1:9" s="50" customFormat="1" ht="16.5" customHeight="1">
      <c r="A349" s="48">
        <v>10</v>
      </c>
      <c r="B349" s="51" t="str">
        <f>IF(Dane!$F$15="","",Dane!$F$15)</f>
        <v>W-F</v>
      </c>
      <c r="C349" s="285"/>
      <c r="D349" s="286"/>
      <c r="E349" s="49"/>
      <c r="F349" s="48">
        <v>10</v>
      </c>
      <c r="G349" s="51" t="str">
        <f>IF(Dane!$F$15="","",Dane!$F$15)</f>
        <v>W-F</v>
      </c>
      <c r="H349" s="285"/>
      <c r="I349" s="286"/>
    </row>
    <row r="350" spans="1:9" s="50" customFormat="1" ht="16.5" customHeight="1">
      <c r="A350" s="48">
        <v>11</v>
      </c>
      <c r="B350" s="51" t="str">
        <f>IF(Dane!$F$16="","",Dane!$F$16)</f>
        <v>Podstawy. przeds.</v>
      </c>
      <c r="C350" s="285"/>
      <c r="D350" s="286"/>
      <c r="E350" s="49"/>
      <c r="F350" s="48">
        <v>11</v>
      </c>
      <c r="G350" s="51" t="str">
        <f>IF(Dane!$F$16="","",Dane!$F$16)</f>
        <v>Podstawy. przeds.</v>
      </c>
      <c r="H350" s="285"/>
      <c r="I350" s="286"/>
    </row>
    <row r="351" spans="1:9" s="50" customFormat="1" ht="16.5" customHeight="1">
      <c r="A351" s="48">
        <v>12</v>
      </c>
      <c r="B351" s="51" t="str">
        <f>IF(Dane!$F$17="","",Dane!$F$17)</f>
        <v>Funkcj. przed. w. w.</v>
      </c>
      <c r="C351" s="285"/>
      <c r="D351" s="286"/>
      <c r="E351" s="49"/>
      <c r="F351" s="48">
        <v>12</v>
      </c>
      <c r="G351" s="51" t="str">
        <f>IF(Dane!$F$17="","",Dane!$F$17)</f>
        <v>Funkcj. przed. w. w.</v>
      </c>
      <c r="H351" s="285"/>
      <c r="I351" s="286"/>
    </row>
    <row r="352" spans="1:9" s="50" customFormat="1" ht="16.5" customHeight="1">
      <c r="A352" s="48">
        <v>13</v>
      </c>
      <c r="B352" s="51" t="str">
        <f>IF(Dane!$F$18="","",Dane!$F$18)</f>
        <v>Praca biurowa</v>
      </c>
      <c r="C352" s="285"/>
      <c r="D352" s="286"/>
      <c r="E352" s="49"/>
      <c r="F352" s="48">
        <v>13</v>
      </c>
      <c r="G352" s="51" t="str">
        <f>IF(Dane!$F$18="","",Dane!$F$18)</f>
        <v>Praca biurowa</v>
      </c>
      <c r="H352" s="285"/>
      <c r="I352" s="286"/>
    </row>
    <row r="353" spans="1:9" s="50" customFormat="1" ht="16.5" customHeight="1">
      <c r="A353" s="48">
        <v>14</v>
      </c>
      <c r="B353" s="51">
        <f>IF(Dane!$F$19="","",Dane!$F$19)</f>
      </c>
      <c r="C353" s="285"/>
      <c r="D353" s="286"/>
      <c r="E353" s="49"/>
      <c r="F353" s="48">
        <v>14</v>
      </c>
      <c r="G353" s="51">
        <f>IF(Dane!$F$19="","",Dane!$F$19)</f>
      </c>
      <c r="H353" s="285"/>
      <c r="I353" s="286"/>
    </row>
    <row r="354" spans="1:9" s="50" customFormat="1" ht="16.5" customHeight="1">
      <c r="A354" s="48">
        <v>15</v>
      </c>
      <c r="B354" s="51">
        <f>IF(Dane!$F$20="","",Dane!$F$20)</f>
      </c>
      <c r="C354" s="285"/>
      <c r="D354" s="286"/>
      <c r="E354" s="49"/>
      <c r="F354" s="48">
        <v>15</v>
      </c>
      <c r="G354" s="51">
        <f>IF(Dane!$F$20="","",Dane!$F$20)</f>
      </c>
      <c r="H354" s="285"/>
      <c r="I354" s="286"/>
    </row>
    <row r="355" spans="1:9" s="50" customFormat="1" ht="16.5" customHeight="1">
      <c r="A355" s="48">
        <v>16</v>
      </c>
      <c r="B355" s="51">
        <f>IF(Dane!$F$21="","",Dane!$F$21)</f>
      </c>
      <c r="C355" s="285"/>
      <c r="D355" s="286"/>
      <c r="E355" s="49"/>
      <c r="F355" s="48">
        <v>16</v>
      </c>
      <c r="G355" s="51">
        <f>IF(Dane!$F$21="","",Dane!$F$21)</f>
      </c>
      <c r="H355" s="285"/>
      <c r="I355" s="286"/>
    </row>
    <row r="356" spans="1:9" s="50" customFormat="1" ht="16.5" customHeight="1">
      <c r="A356" s="48">
        <v>17</v>
      </c>
      <c r="B356" s="51">
        <f>IF(Dane!$F$22="","",Dane!$F$22)</f>
      </c>
      <c r="C356" s="285"/>
      <c r="D356" s="286"/>
      <c r="E356" s="49"/>
      <c r="F356" s="48">
        <v>17</v>
      </c>
      <c r="G356" s="51">
        <f>IF(Dane!$F$22="","",Dane!$F$22)</f>
      </c>
      <c r="H356" s="285"/>
      <c r="I356" s="286"/>
    </row>
    <row r="357" spans="1:9" s="50" customFormat="1" ht="16.5" customHeight="1">
      <c r="A357" s="290"/>
      <c r="B357" s="51" t="s">
        <v>69</v>
      </c>
      <c r="C357" s="74">
        <f>'Oceny I'!$AD$34</f>
        <v>0</v>
      </c>
      <c r="D357" s="75"/>
      <c r="E357" s="49"/>
      <c r="F357" s="290"/>
      <c r="G357" s="51" t="s">
        <v>69</v>
      </c>
      <c r="H357" s="74">
        <f>'Oceny I'!$AD$35</f>
        <v>0</v>
      </c>
      <c r="I357" s="78"/>
    </row>
    <row r="358" spans="1:9" s="50" customFormat="1" ht="16.5" customHeight="1">
      <c r="A358" s="291"/>
      <c r="B358" s="51" t="s">
        <v>70</v>
      </c>
      <c r="C358" s="74">
        <f>'Oceny I'!$AE$34</f>
        <v>0</v>
      </c>
      <c r="D358" s="75"/>
      <c r="E358" s="49"/>
      <c r="F358" s="291"/>
      <c r="G358" s="51" t="s">
        <v>70</v>
      </c>
      <c r="H358" s="74">
        <f>'Oceny I'!$AE$35</f>
        <v>0</v>
      </c>
      <c r="I358" s="78"/>
    </row>
    <row r="359" spans="1:9" s="50" customFormat="1" ht="16.5" customHeight="1">
      <c r="A359" s="291"/>
      <c r="B359" s="51" t="s">
        <v>85</v>
      </c>
      <c r="C359" s="52">
        <f>SUM(C357:C358)</f>
        <v>0</v>
      </c>
      <c r="D359" s="76">
        <f>mieś!$U34</f>
      </c>
      <c r="E359" s="49"/>
      <c r="F359" s="291"/>
      <c r="G359" s="51" t="s">
        <v>85</v>
      </c>
      <c r="H359" s="52">
        <f>SUM(H357:H358)</f>
        <v>0</v>
      </c>
      <c r="I359" s="76">
        <f>mieś!$U35</f>
      </c>
    </row>
    <row r="360" spans="1:9" s="50" customFormat="1" ht="16.5" customHeight="1">
      <c r="A360" s="292"/>
      <c r="B360" s="51" t="s">
        <v>71</v>
      </c>
      <c r="C360" s="74">
        <f>'Oceny I'!$AF$34</f>
        <v>0</v>
      </c>
      <c r="D360" s="75"/>
      <c r="E360" s="49"/>
      <c r="F360" s="292"/>
      <c r="G360" s="51" t="s">
        <v>71</v>
      </c>
      <c r="H360" s="74">
        <f>'Oceny I'!$AF$35</f>
        <v>0</v>
      </c>
      <c r="I360" s="78"/>
    </row>
    <row r="361" spans="1:9" s="62" customFormat="1" ht="24.75" customHeight="1">
      <c r="A361" s="60">
        <f>Dane!A36</f>
        <v>33</v>
      </c>
      <c r="B361" s="287">
        <f>Dane!B36</f>
        <v>0</v>
      </c>
      <c r="C361" s="288"/>
      <c r="D361" s="289"/>
      <c r="E361" s="61"/>
      <c r="F361" s="60">
        <f>Dane!A37</f>
        <v>34</v>
      </c>
      <c r="G361" s="287">
        <f>Dane!B37</f>
        <v>0</v>
      </c>
      <c r="H361" s="288"/>
      <c r="I361" s="289"/>
    </row>
    <row r="362" spans="1:9" s="50" customFormat="1" ht="16.5" customHeight="1">
      <c r="A362" s="48">
        <v>1</v>
      </c>
      <c r="B362" s="51" t="str">
        <f>IF(Dane!$F$4="","",Dane!$F$4)</f>
        <v>Religia</v>
      </c>
      <c r="C362" s="285"/>
      <c r="D362" s="286"/>
      <c r="E362" s="49"/>
      <c r="F362" s="48">
        <v>1</v>
      </c>
      <c r="G362" s="51" t="str">
        <f>IF(Dane!$F$4="","",Dane!$F$4)</f>
        <v>Religia</v>
      </c>
      <c r="H362" s="285"/>
      <c r="I362" s="286"/>
    </row>
    <row r="363" spans="1:9" s="50" customFormat="1" ht="16.5" customHeight="1">
      <c r="A363" s="48">
        <v>2</v>
      </c>
      <c r="B363" s="51" t="str">
        <f>IF(Dane!$F$5="","",Dane!$F$5)</f>
        <v>Język polski</v>
      </c>
      <c r="C363" s="285"/>
      <c r="D363" s="286"/>
      <c r="E363" s="49"/>
      <c r="F363" s="48">
        <v>2</v>
      </c>
      <c r="G363" s="51" t="str">
        <f>IF(Dane!$F$5="","",Dane!$F$5)</f>
        <v>Język polski</v>
      </c>
      <c r="H363" s="285"/>
      <c r="I363" s="286"/>
    </row>
    <row r="364" spans="1:9" s="50" customFormat="1" ht="16.5" customHeight="1">
      <c r="A364" s="48">
        <v>3</v>
      </c>
      <c r="B364" s="51">
        <f>IF(Dane!$B$36="","",Dane!$C$36)</f>
      </c>
      <c r="C364" s="285"/>
      <c r="D364" s="286"/>
      <c r="E364" s="49"/>
      <c r="F364" s="48">
        <v>3</v>
      </c>
      <c r="G364" s="51">
        <f>IF(Dane!$B$37="","",Dane!$C$37)</f>
      </c>
      <c r="H364" s="285"/>
      <c r="I364" s="286"/>
    </row>
    <row r="365" spans="1:9" s="50" customFormat="1" ht="16.5" customHeight="1">
      <c r="A365" s="48">
        <v>4</v>
      </c>
      <c r="B365" s="51">
        <f>IF(Dane!$B$36="","",Dane!$D$36)</f>
      </c>
      <c r="C365" s="285"/>
      <c r="D365" s="286"/>
      <c r="E365" s="49"/>
      <c r="F365" s="48">
        <v>4</v>
      </c>
      <c r="G365" s="51">
        <f>IF(Dane!$B$37="","",Dane!$D$37)</f>
      </c>
      <c r="H365" s="285"/>
      <c r="I365" s="286"/>
    </row>
    <row r="366" spans="1:9" s="50" customFormat="1" ht="16.5" customHeight="1">
      <c r="A366" s="48">
        <v>5</v>
      </c>
      <c r="B366" s="51" t="str">
        <f>IF(Dane!$F$10="","",Dane!$F$10)</f>
        <v>Matematyka</v>
      </c>
      <c r="C366" s="285"/>
      <c r="D366" s="286"/>
      <c r="E366" s="49"/>
      <c r="F366" s="48">
        <v>5</v>
      </c>
      <c r="G366" s="51" t="str">
        <f>IF(Dane!$F$10="","",Dane!$F$10)</f>
        <v>Matematyka</v>
      </c>
      <c r="H366" s="285"/>
      <c r="I366" s="286"/>
    </row>
    <row r="367" spans="1:9" s="50" customFormat="1" ht="16.5" customHeight="1">
      <c r="A367" s="48">
        <v>6</v>
      </c>
      <c r="B367" s="51" t="str">
        <f>IF(Dane!$F$11="","",Dane!$F$11)</f>
        <v>Fizyka</v>
      </c>
      <c r="C367" s="285"/>
      <c r="D367" s="286"/>
      <c r="E367" s="49"/>
      <c r="F367" s="48">
        <v>6</v>
      </c>
      <c r="G367" s="51" t="str">
        <f>IF(Dane!$F$11="","",Dane!$F$11)</f>
        <v>Fizyka</v>
      </c>
      <c r="H367" s="285"/>
      <c r="I367" s="286"/>
    </row>
    <row r="368" spans="1:9" s="50" customFormat="1" ht="16.5" customHeight="1">
      <c r="A368" s="48">
        <v>7</v>
      </c>
      <c r="B368" s="51" t="str">
        <f>IF(Dane!$F$12="","",Dane!$F$12)</f>
        <v>Chemia</v>
      </c>
      <c r="C368" s="285"/>
      <c r="D368" s="286"/>
      <c r="E368" s="49"/>
      <c r="F368" s="48">
        <v>7</v>
      </c>
      <c r="G368" s="51" t="str">
        <f>IF(Dane!$F$12="","",Dane!$F$12)</f>
        <v>Chemia</v>
      </c>
      <c r="H368" s="285"/>
      <c r="I368" s="286"/>
    </row>
    <row r="369" spans="1:9" s="50" customFormat="1" ht="16.5" customHeight="1">
      <c r="A369" s="48">
        <v>8</v>
      </c>
      <c r="B369" s="51" t="str">
        <f>IF(Dane!$F$13="","",Dane!$F$13)</f>
        <v>Geografia</v>
      </c>
      <c r="C369" s="285"/>
      <c r="D369" s="286"/>
      <c r="E369" s="49"/>
      <c r="F369" s="48">
        <v>8</v>
      </c>
      <c r="G369" s="51" t="str">
        <f>IF(Dane!$F$13="","",Dane!$F$13)</f>
        <v>Geografia</v>
      </c>
      <c r="H369" s="285"/>
      <c r="I369" s="286"/>
    </row>
    <row r="370" spans="1:9" s="50" customFormat="1" ht="16.5" customHeight="1">
      <c r="A370" s="48">
        <v>9</v>
      </c>
      <c r="B370" s="51" t="str">
        <f>IF(Dane!$F$14="","",Dane!$F$14)</f>
        <v>Historia</v>
      </c>
      <c r="C370" s="285"/>
      <c r="D370" s="286"/>
      <c r="E370" s="49"/>
      <c r="F370" s="48">
        <v>9</v>
      </c>
      <c r="G370" s="51" t="str">
        <f>IF(Dane!$F$14="","",Dane!$F$14)</f>
        <v>Historia</v>
      </c>
      <c r="H370" s="285"/>
      <c r="I370" s="286"/>
    </row>
    <row r="371" spans="1:9" s="50" customFormat="1" ht="16.5" customHeight="1">
      <c r="A371" s="48">
        <v>10</v>
      </c>
      <c r="B371" s="51" t="str">
        <f>IF(Dane!$F$15="","",Dane!$F$15)</f>
        <v>W-F</v>
      </c>
      <c r="C371" s="285"/>
      <c r="D371" s="286"/>
      <c r="E371" s="49"/>
      <c r="F371" s="48">
        <v>10</v>
      </c>
      <c r="G371" s="51" t="str">
        <f>IF(Dane!$F$15="","",Dane!$F$15)</f>
        <v>W-F</v>
      </c>
      <c r="H371" s="285"/>
      <c r="I371" s="286"/>
    </row>
    <row r="372" spans="1:9" s="50" customFormat="1" ht="16.5" customHeight="1">
      <c r="A372" s="48">
        <v>11</v>
      </c>
      <c r="B372" s="51" t="str">
        <f>IF(Dane!$F$16="","",Dane!$F$16)</f>
        <v>Podstawy. przeds.</v>
      </c>
      <c r="C372" s="285"/>
      <c r="D372" s="286"/>
      <c r="E372" s="49"/>
      <c r="F372" s="48">
        <v>11</v>
      </c>
      <c r="G372" s="51" t="str">
        <f>IF(Dane!$F$16="","",Dane!$F$16)</f>
        <v>Podstawy. przeds.</v>
      </c>
      <c r="H372" s="285"/>
      <c r="I372" s="286"/>
    </row>
    <row r="373" spans="1:9" s="50" customFormat="1" ht="16.5" customHeight="1">
      <c r="A373" s="48">
        <v>12</v>
      </c>
      <c r="B373" s="51" t="str">
        <f>IF(Dane!$F$17="","",Dane!$F$17)</f>
        <v>Funkcj. przed. w. w.</v>
      </c>
      <c r="C373" s="285"/>
      <c r="D373" s="286"/>
      <c r="E373" s="49"/>
      <c r="F373" s="48">
        <v>12</v>
      </c>
      <c r="G373" s="51" t="str">
        <f>IF(Dane!$F$17="","",Dane!$F$17)</f>
        <v>Funkcj. przed. w. w.</v>
      </c>
      <c r="H373" s="285"/>
      <c r="I373" s="286"/>
    </row>
    <row r="374" spans="1:9" s="50" customFormat="1" ht="16.5" customHeight="1">
      <c r="A374" s="48">
        <v>13</v>
      </c>
      <c r="B374" s="51" t="str">
        <f>IF(Dane!$F$18="","",Dane!$F$18)</f>
        <v>Praca biurowa</v>
      </c>
      <c r="C374" s="285"/>
      <c r="D374" s="286"/>
      <c r="E374" s="49"/>
      <c r="F374" s="48">
        <v>13</v>
      </c>
      <c r="G374" s="51" t="str">
        <f>IF(Dane!$F$18="","",Dane!$F$18)</f>
        <v>Praca biurowa</v>
      </c>
      <c r="H374" s="285"/>
      <c r="I374" s="286"/>
    </row>
    <row r="375" spans="1:9" s="50" customFormat="1" ht="16.5" customHeight="1">
      <c r="A375" s="48">
        <v>14</v>
      </c>
      <c r="B375" s="51">
        <f>IF(Dane!$F$19="","",Dane!$F$19)</f>
      </c>
      <c r="C375" s="285"/>
      <c r="D375" s="286"/>
      <c r="E375" s="49"/>
      <c r="F375" s="48">
        <v>14</v>
      </c>
      <c r="G375" s="51">
        <f>IF(Dane!$F$19="","",Dane!$F$19)</f>
      </c>
      <c r="H375" s="285"/>
      <c r="I375" s="286"/>
    </row>
    <row r="376" spans="1:9" s="50" customFormat="1" ht="16.5" customHeight="1">
      <c r="A376" s="48">
        <v>15</v>
      </c>
      <c r="B376" s="51">
        <f>IF(Dane!$F$20="","",Dane!$F$20)</f>
      </c>
      <c r="C376" s="285"/>
      <c r="D376" s="286"/>
      <c r="E376" s="49"/>
      <c r="F376" s="48">
        <v>15</v>
      </c>
      <c r="G376" s="51">
        <f>IF(Dane!$F$20="","",Dane!$F$20)</f>
      </c>
      <c r="H376" s="285"/>
      <c r="I376" s="286"/>
    </row>
    <row r="377" spans="1:9" s="50" customFormat="1" ht="16.5" customHeight="1">
      <c r="A377" s="48">
        <v>16</v>
      </c>
      <c r="B377" s="51">
        <f>IF(Dane!$F$21="","",Dane!$F$21)</f>
      </c>
      <c r="C377" s="285"/>
      <c r="D377" s="286"/>
      <c r="E377" s="49"/>
      <c r="F377" s="48">
        <v>16</v>
      </c>
      <c r="G377" s="51">
        <f>IF(Dane!$F$21="","",Dane!$F$21)</f>
      </c>
      <c r="H377" s="285"/>
      <c r="I377" s="286"/>
    </row>
    <row r="378" spans="1:9" s="50" customFormat="1" ht="16.5" customHeight="1">
      <c r="A378" s="48">
        <v>17</v>
      </c>
      <c r="B378" s="51">
        <f>IF(Dane!$F$22="","",Dane!$F$22)</f>
      </c>
      <c r="C378" s="285"/>
      <c r="D378" s="286"/>
      <c r="E378" s="49"/>
      <c r="F378" s="48">
        <v>17</v>
      </c>
      <c r="G378" s="51">
        <f>IF(Dane!$F$22="","",Dane!$F$22)</f>
      </c>
      <c r="H378" s="285"/>
      <c r="I378" s="286"/>
    </row>
    <row r="379" spans="1:9" s="50" customFormat="1" ht="16.5" customHeight="1">
      <c r="A379" s="290"/>
      <c r="B379" s="51" t="s">
        <v>69</v>
      </c>
      <c r="C379" s="74">
        <f>'Oceny I'!$AD$36</f>
        <v>0</v>
      </c>
      <c r="D379" s="75"/>
      <c r="E379" s="49"/>
      <c r="F379" s="290"/>
      <c r="G379" s="51" t="s">
        <v>69</v>
      </c>
      <c r="H379" s="74">
        <f>'Oceny I'!$AD$37</f>
        <v>0</v>
      </c>
      <c r="I379" s="78"/>
    </row>
    <row r="380" spans="1:9" s="50" customFormat="1" ht="16.5" customHeight="1">
      <c r="A380" s="291"/>
      <c r="B380" s="51" t="s">
        <v>70</v>
      </c>
      <c r="C380" s="74">
        <f>'Oceny I'!$AE$36</f>
        <v>0</v>
      </c>
      <c r="D380" s="75"/>
      <c r="E380" s="49"/>
      <c r="F380" s="291"/>
      <c r="G380" s="51" t="s">
        <v>70</v>
      </c>
      <c r="H380" s="74">
        <f>'Oceny I'!$AE$37</f>
        <v>0</v>
      </c>
      <c r="I380" s="78"/>
    </row>
    <row r="381" spans="1:9" s="50" customFormat="1" ht="16.5" customHeight="1">
      <c r="A381" s="291"/>
      <c r="B381" s="51" t="s">
        <v>85</v>
      </c>
      <c r="C381" s="52">
        <f>SUM(C379:C380)</f>
        <v>0</v>
      </c>
      <c r="D381" s="76">
        <f>mieś!$U36</f>
      </c>
      <c r="E381" s="49"/>
      <c r="F381" s="291"/>
      <c r="G381" s="51" t="s">
        <v>85</v>
      </c>
      <c r="H381" s="52">
        <f>SUM(H379:H380)</f>
        <v>0</v>
      </c>
      <c r="I381" s="76">
        <f>mieś!$U37</f>
      </c>
    </row>
    <row r="382" spans="1:9" s="50" customFormat="1" ht="16.5" customHeight="1">
      <c r="A382" s="292"/>
      <c r="B382" s="51" t="s">
        <v>71</v>
      </c>
      <c r="C382" s="74">
        <f>'Oceny I'!$AF$36</f>
        <v>0</v>
      </c>
      <c r="D382" s="75"/>
      <c r="E382" s="49"/>
      <c r="F382" s="292"/>
      <c r="G382" s="51" t="s">
        <v>71</v>
      </c>
      <c r="H382" s="74">
        <f>'Oceny I'!$AF$37</f>
        <v>0</v>
      </c>
      <c r="I382" s="78"/>
    </row>
    <row r="383" spans="1:8" s="50" customFormat="1" ht="18" customHeight="1">
      <c r="A383" s="54"/>
      <c r="B383" s="54"/>
      <c r="C383" s="55"/>
      <c r="D383" s="55"/>
      <c r="E383" s="53"/>
      <c r="F383" s="54"/>
      <c r="G383" s="54"/>
      <c r="H383" s="55"/>
    </row>
    <row r="384" spans="1:9" s="62" customFormat="1" ht="24.75" customHeight="1">
      <c r="A384" s="60">
        <f>Dane!A38</f>
        <v>35</v>
      </c>
      <c r="B384" s="287">
        <f>Dane!B38</f>
        <v>0</v>
      </c>
      <c r="C384" s="288"/>
      <c r="D384" s="289"/>
      <c r="E384" s="61"/>
      <c r="F384" s="60">
        <f>Dane!A39</f>
        <v>36</v>
      </c>
      <c r="G384" s="287">
        <f>Dane!B39</f>
        <v>0</v>
      </c>
      <c r="H384" s="288"/>
      <c r="I384" s="289"/>
    </row>
    <row r="385" spans="1:9" s="50" customFormat="1" ht="16.5" customHeight="1">
      <c r="A385" s="48">
        <v>1</v>
      </c>
      <c r="B385" s="51" t="str">
        <f>IF(Dane!$F$4="","",Dane!$F$4)</f>
        <v>Religia</v>
      </c>
      <c r="C385" s="285"/>
      <c r="D385" s="286"/>
      <c r="E385" s="49"/>
      <c r="F385" s="48">
        <v>1</v>
      </c>
      <c r="G385" s="51" t="str">
        <f>IF(Dane!$F$4="","",Dane!$F$4)</f>
        <v>Religia</v>
      </c>
      <c r="H385" s="285"/>
      <c r="I385" s="286"/>
    </row>
    <row r="386" spans="1:9" s="50" customFormat="1" ht="16.5" customHeight="1">
      <c r="A386" s="48">
        <v>2</v>
      </c>
      <c r="B386" s="51" t="str">
        <f>IF(Dane!$F$5="","",Dane!$F$5)</f>
        <v>Język polski</v>
      </c>
      <c r="C386" s="285"/>
      <c r="D386" s="286"/>
      <c r="E386" s="49"/>
      <c r="F386" s="48">
        <v>2</v>
      </c>
      <c r="G386" s="51" t="str">
        <f>IF(Dane!$F$5="","",Dane!$F$5)</f>
        <v>Język polski</v>
      </c>
      <c r="H386" s="285"/>
      <c r="I386" s="286"/>
    </row>
    <row r="387" spans="1:9" s="50" customFormat="1" ht="16.5" customHeight="1">
      <c r="A387" s="48">
        <v>3</v>
      </c>
      <c r="B387" s="51">
        <f>IF(Dane!$B$38="","",Dane!$C$38)</f>
      </c>
      <c r="C387" s="285"/>
      <c r="D387" s="286"/>
      <c r="E387" s="49"/>
      <c r="F387" s="48">
        <v>3</v>
      </c>
      <c r="G387" s="51">
        <f>IF(Dane!$B$39="","",Dane!$C$39)</f>
      </c>
      <c r="H387" s="285"/>
      <c r="I387" s="286"/>
    </row>
    <row r="388" spans="1:9" s="50" customFormat="1" ht="16.5" customHeight="1">
      <c r="A388" s="48">
        <v>4</v>
      </c>
      <c r="B388" s="51">
        <f>IF(Dane!$B$38="","",Dane!$D$38)</f>
      </c>
      <c r="C388" s="285"/>
      <c r="D388" s="286"/>
      <c r="E388" s="49"/>
      <c r="F388" s="48">
        <v>4</v>
      </c>
      <c r="G388" s="51">
        <f>IF(Dane!$B$39="","",Dane!$D$39)</f>
      </c>
      <c r="H388" s="285"/>
      <c r="I388" s="286"/>
    </row>
    <row r="389" spans="1:9" s="50" customFormat="1" ht="16.5" customHeight="1">
      <c r="A389" s="48">
        <v>5</v>
      </c>
      <c r="B389" s="51" t="str">
        <f>IF(Dane!$F$10="","",Dane!$F$10)</f>
        <v>Matematyka</v>
      </c>
      <c r="C389" s="285"/>
      <c r="D389" s="286"/>
      <c r="E389" s="49"/>
      <c r="F389" s="48">
        <v>5</v>
      </c>
      <c r="G389" s="51" t="str">
        <f>IF(Dane!$F$10="","",Dane!$F$10)</f>
        <v>Matematyka</v>
      </c>
      <c r="H389" s="285"/>
      <c r="I389" s="286"/>
    </row>
    <row r="390" spans="1:9" s="50" customFormat="1" ht="16.5" customHeight="1">
      <c r="A390" s="48">
        <v>6</v>
      </c>
      <c r="B390" s="51" t="str">
        <f>IF(Dane!$F$11="","",Dane!$F$11)</f>
        <v>Fizyka</v>
      </c>
      <c r="C390" s="285"/>
      <c r="D390" s="286"/>
      <c r="E390" s="49"/>
      <c r="F390" s="48">
        <v>6</v>
      </c>
      <c r="G390" s="51" t="str">
        <f>IF(Dane!$F$11="","",Dane!$F$11)</f>
        <v>Fizyka</v>
      </c>
      <c r="H390" s="285"/>
      <c r="I390" s="286"/>
    </row>
    <row r="391" spans="1:9" s="50" customFormat="1" ht="16.5" customHeight="1">
      <c r="A391" s="48">
        <v>7</v>
      </c>
      <c r="B391" s="51" t="str">
        <f>IF(Dane!$F$12="","",Dane!$F$12)</f>
        <v>Chemia</v>
      </c>
      <c r="C391" s="285"/>
      <c r="D391" s="286"/>
      <c r="E391" s="49"/>
      <c r="F391" s="48">
        <v>7</v>
      </c>
      <c r="G391" s="51" t="str">
        <f>IF(Dane!$F$12="","",Dane!$F$12)</f>
        <v>Chemia</v>
      </c>
      <c r="H391" s="285"/>
      <c r="I391" s="286"/>
    </row>
    <row r="392" spans="1:9" s="50" customFormat="1" ht="16.5" customHeight="1">
      <c r="A392" s="48">
        <v>8</v>
      </c>
      <c r="B392" s="51" t="str">
        <f>IF(Dane!$F$13="","",Dane!$F$13)</f>
        <v>Geografia</v>
      </c>
      <c r="C392" s="285"/>
      <c r="D392" s="286"/>
      <c r="E392" s="49"/>
      <c r="F392" s="48">
        <v>8</v>
      </c>
      <c r="G392" s="51" t="str">
        <f>IF(Dane!$F$13="","",Dane!$F$13)</f>
        <v>Geografia</v>
      </c>
      <c r="H392" s="285"/>
      <c r="I392" s="286"/>
    </row>
    <row r="393" spans="1:9" s="50" customFormat="1" ht="16.5" customHeight="1">
      <c r="A393" s="48">
        <v>9</v>
      </c>
      <c r="B393" s="51" t="str">
        <f>IF(Dane!$F$14="","",Dane!$F$14)</f>
        <v>Historia</v>
      </c>
      <c r="C393" s="285"/>
      <c r="D393" s="286"/>
      <c r="E393" s="49"/>
      <c r="F393" s="48">
        <v>9</v>
      </c>
      <c r="G393" s="51" t="str">
        <f>IF(Dane!$F$14="","",Dane!$F$14)</f>
        <v>Historia</v>
      </c>
      <c r="H393" s="285"/>
      <c r="I393" s="286"/>
    </row>
    <row r="394" spans="1:9" s="50" customFormat="1" ht="16.5" customHeight="1">
      <c r="A394" s="48">
        <v>10</v>
      </c>
      <c r="B394" s="51" t="str">
        <f>IF(Dane!$F$15="","",Dane!$F$15)</f>
        <v>W-F</v>
      </c>
      <c r="C394" s="285"/>
      <c r="D394" s="286"/>
      <c r="E394" s="49"/>
      <c r="F394" s="48">
        <v>10</v>
      </c>
      <c r="G394" s="51" t="str">
        <f>IF(Dane!$F$15="","",Dane!$F$15)</f>
        <v>W-F</v>
      </c>
      <c r="H394" s="285"/>
      <c r="I394" s="286"/>
    </row>
    <row r="395" spans="1:9" s="50" customFormat="1" ht="16.5" customHeight="1">
      <c r="A395" s="48">
        <v>11</v>
      </c>
      <c r="B395" s="51" t="str">
        <f>IF(Dane!$F$16="","",Dane!$F$16)</f>
        <v>Podstawy. przeds.</v>
      </c>
      <c r="C395" s="285"/>
      <c r="D395" s="286"/>
      <c r="E395" s="49"/>
      <c r="F395" s="48">
        <v>11</v>
      </c>
      <c r="G395" s="51" t="str">
        <f>IF(Dane!$F$16="","",Dane!$F$16)</f>
        <v>Podstawy. przeds.</v>
      </c>
      <c r="H395" s="285"/>
      <c r="I395" s="286"/>
    </row>
    <row r="396" spans="1:9" s="50" customFormat="1" ht="16.5" customHeight="1">
      <c r="A396" s="48">
        <v>12</v>
      </c>
      <c r="B396" s="51" t="str">
        <f>IF(Dane!$F$17="","",Dane!$F$17)</f>
        <v>Funkcj. przed. w. w.</v>
      </c>
      <c r="C396" s="285"/>
      <c r="D396" s="286"/>
      <c r="E396" s="49"/>
      <c r="F396" s="48">
        <v>12</v>
      </c>
      <c r="G396" s="51" t="str">
        <f>IF(Dane!$F$17="","",Dane!$F$17)</f>
        <v>Funkcj. przed. w. w.</v>
      </c>
      <c r="H396" s="285"/>
      <c r="I396" s="286"/>
    </row>
    <row r="397" spans="1:9" s="50" customFormat="1" ht="16.5" customHeight="1">
      <c r="A397" s="48">
        <v>13</v>
      </c>
      <c r="B397" s="51" t="str">
        <f>IF(Dane!$F$18="","",Dane!$F$18)</f>
        <v>Praca biurowa</v>
      </c>
      <c r="C397" s="285"/>
      <c r="D397" s="286"/>
      <c r="E397" s="49"/>
      <c r="F397" s="48">
        <v>13</v>
      </c>
      <c r="G397" s="51" t="str">
        <f>IF(Dane!$F$18="","",Dane!$F$18)</f>
        <v>Praca biurowa</v>
      </c>
      <c r="H397" s="285"/>
      <c r="I397" s="286"/>
    </row>
    <row r="398" spans="1:9" s="50" customFormat="1" ht="16.5" customHeight="1">
      <c r="A398" s="48">
        <v>14</v>
      </c>
      <c r="B398" s="51">
        <f>IF(Dane!$F$19="","",Dane!$F$19)</f>
      </c>
      <c r="C398" s="285"/>
      <c r="D398" s="286"/>
      <c r="E398" s="49"/>
      <c r="F398" s="48">
        <v>14</v>
      </c>
      <c r="G398" s="51">
        <f>IF(Dane!$F$19="","",Dane!$F$19)</f>
      </c>
      <c r="H398" s="285"/>
      <c r="I398" s="286"/>
    </row>
    <row r="399" spans="1:9" s="50" customFormat="1" ht="16.5" customHeight="1">
      <c r="A399" s="48">
        <v>15</v>
      </c>
      <c r="B399" s="51">
        <f>IF(Dane!$F$20="","",Dane!$F$20)</f>
      </c>
      <c r="C399" s="285"/>
      <c r="D399" s="286"/>
      <c r="E399" s="49"/>
      <c r="F399" s="48">
        <v>15</v>
      </c>
      <c r="G399" s="51">
        <f>IF(Dane!$F$20="","",Dane!$F$20)</f>
      </c>
      <c r="H399" s="285"/>
      <c r="I399" s="286"/>
    </row>
    <row r="400" spans="1:9" s="50" customFormat="1" ht="16.5" customHeight="1">
      <c r="A400" s="48">
        <v>16</v>
      </c>
      <c r="B400" s="51">
        <f>IF(Dane!$F$21="","",Dane!$F$21)</f>
      </c>
      <c r="C400" s="285"/>
      <c r="D400" s="286"/>
      <c r="E400" s="49"/>
      <c r="F400" s="48">
        <v>16</v>
      </c>
      <c r="G400" s="51">
        <f>IF(Dane!$F$21="","",Dane!$F$21)</f>
      </c>
      <c r="H400" s="285"/>
      <c r="I400" s="286"/>
    </row>
    <row r="401" spans="1:9" s="50" customFormat="1" ht="16.5" customHeight="1">
      <c r="A401" s="48">
        <v>17</v>
      </c>
      <c r="B401" s="51">
        <f>IF(Dane!$F$22="","",Dane!$F$22)</f>
      </c>
      <c r="C401" s="285"/>
      <c r="D401" s="286"/>
      <c r="E401" s="49"/>
      <c r="F401" s="48">
        <v>17</v>
      </c>
      <c r="G401" s="51">
        <f>IF(Dane!$F$22="","",Dane!$F$22)</f>
      </c>
      <c r="H401" s="285"/>
      <c r="I401" s="286"/>
    </row>
    <row r="402" spans="1:9" s="50" customFormat="1" ht="16.5" customHeight="1">
      <c r="A402" s="290"/>
      <c r="B402" s="51" t="s">
        <v>69</v>
      </c>
      <c r="C402" s="74">
        <f>'Oceny I'!$AD$38</f>
        <v>0</v>
      </c>
      <c r="D402" s="75"/>
      <c r="E402" s="49"/>
      <c r="F402" s="290"/>
      <c r="G402" s="51" t="s">
        <v>69</v>
      </c>
      <c r="H402" s="74">
        <f>'Oceny I'!$AD$41</f>
        <v>0</v>
      </c>
      <c r="I402" s="78"/>
    </row>
    <row r="403" spans="1:9" s="50" customFormat="1" ht="16.5" customHeight="1">
      <c r="A403" s="291"/>
      <c r="B403" s="51" t="s">
        <v>70</v>
      </c>
      <c r="C403" s="74">
        <f>'Oceny I'!$AE$38</f>
        <v>0</v>
      </c>
      <c r="D403" s="75"/>
      <c r="E403" s="49"/>
      <c r="F403" s="291"/>
      <c r="G403" s="51" t="s">
        <v>70</v>
      </c>
      <c r="H403" s="74">
        <f>'Oceny I'!$AE$41</f>
        <v>0</v>
      </c>
      <c r="I403" s="78"/>
    </row>
    <row r="404" spans="1:9" s="50" customFormat="1" ht="16.5" customHeight="1">
      <c r="A404" s="291"/>
      <c r="B404" s="51" t="s">
        <v>85</v>
      </c>
      <c r="C404" s="52">
        <f>SUM(C402:C403)</f>
        <v>0</v>
      </c>
      <c r="D404" s="76">
        <f>mieś!$U38</f>
      </c>
      <c r="E404" s="49"/>
      <c r="F404" s="291"/>
      <c r="G404" s="51" t="s">
        <v>85</v>
      </c>
      <c r="H404" s="52">
        <f>SUM(H402:H403)</f>
        <v>0</v>
      </c>
      <c r="I404" s="76">
        <f>mieś!$U39</f>
      </c>
    </row>
    <row r="405" spans="1:9" s="50" customFormat="1" ht="16.5" customHeight="1">
      <c r="A405" s="292"/>
      <c r="B405" s="51" t="s">
        <v>71</v>
      </c>
      <c r="C405" s="74">
        <f>'Oceny I'!$AF$38</f>
        <v>0</v>
      </c>
      <c r="D405" s="75"/>
      <c r="E405" s="49"/>
      <c r="F405" s="292"/>
      <c r="G405" s="51" t="s">
        <v>71</v>
      </c>
      <c r="H405" s="74">
        <f>'Oceny I'!$AF$39</f>
        <v>0</v>
      </c>
      <c r="I405" s="78"/>
    </row>
    <row r="406" spans="1:9" s="62" customFormat="1" ht="24.75" customHeight="1">
      <c r="A406" s="60">
        <f>Dane!A40</f>
        <v>37</v>
      </c>
      <c r="B406" s="287">
        <f>Dane!B40</f>
        <v>0</v>
      </c>
      <c r="C406" s="288"/>
      <c r="D406" s="289"/>
      <c r="E406" s="61"/>
      <c r="F406" s="60">
        <f>Dane!A41</f>
        <v>38</v>
      </c>
      <c r="G406" s="287">
        <f>Dane!B41</f>
        <v>0</v>
      </c>
      <c r="H406" s="288"/>
      <c r="I406" s="289"/>
    </row>
    <row r="407" spans="1:9" s="50" customFormat="1" ht="16.5" customHeight="1">
      <c r="A407" s="48">
        <v>1</v>
      </c>
      <c r="B407" s="51" t="str">
        <f>IF(Dane!$F$4="","",Dane!$F$4)</f>
        <v>Religia</v>
      </c>
      <c r="C407" s="285"/>
      <c r="D407" s="286"/>
      <c r="E407" s="49"/>
      <c r="F407" s="48">
        <v>1</v>
      </c>
      <c r="G407" s="51" t="str">
        <f>IF(Dane!$F$4="","",Dane!$F$4)</f>
        <v>Religia</v>
      </c>
      <c r="H407" s="285"/>
      <c r="I407" s="286"/>
    </row>
    <row r="408" spans="1:9" s="50" customFormat="1" ht="16.5" customHeight="1">
      <c r="A408" s="48">
        <v>2</v>
      </c>
      <c r="B408" s="51" t="str">
        <f>IF(Dane!$F$5="","",Dane!$F$5)</f>
        <v>Język polski</v>
      </c>
      <c r="C408" s="285"/>
      <c r="D408" s="286"/>
      <c r="E408" s="49"/>
      <c r="F408" s="48">
        <v>2</v>
      </c>
      <c r="G408" s="51" t="str">
        <f>IF(Dane!$F$5="","",Dane!$F$5)</f>
        <v>Język polski</v>
      </c>
      <c r="H408" s="285"/>
      <c r="I408" s="286"/>
    </row>
    <row r="409" spans="1:9" s="50" customFormat="1" ht="16.5" customHeight="1">
      <c r="A409" s="48">
        <v>3</v>
      </c>
      <c r="B409" s="51">
        <f>IF(Dane!$B$40="","",Dane!$C$40)</f>
      </c>
      <c r="C409" s="285"/>
      <c r="D409" s="286"/>
      <c r="E409" s="49"/>
      <c r="F409" s="48">
        <v>3</v>
      </c>
      <c r="G409" s="51">
        <f>IF(Dane!$B$41="","",Dane!$C$41)</f>
      </c>
      <c r="H409" s="285"/>
      <c r="I409" s="286"/>
    </row>
    <row r="410" spans="1:9" s="50" customFormat="1" ht="16.5" customHeight="1">
      <c r="A410" s="48">
        <v>4</v>
      </c>
      <c r="B410" s="51">
        <f>IF(Dane!$B$40="","",Dane!$D$40)</f>
      </c>
      <c r="C410" s="285"/>
      <c r="D410" s="286"/>
      <c r="E410" s="49"/>
      <c r="F410" s="48">
        <v>4</v>
      </c>
      <c r="G410" s="51">
        <f>IF(Dane!$B$41="","",Dane!$D$41)</f>
      </c>
      <c r="H410" s="285"/>
      <c r="I410" s="286"/>
    </row>
    <row r="411" spans="1:9" s="50" customFormat="1" ht="16.5" customHeight="1">
      <c r="A411" s="48">
        <v>5</v>
      </c>
      <c r="B411" s="51" t="str">
        <f>IF(Dane!$F$10="","",Dane!$F$10)</f>
        <v>Matematyka</v>
      </c>
      <c r="C411" s="285"/>
      <c r="D411" s="286"/>
      <c r="E411" s="49"/>
      <c r="F411" s="48">
        <v>5</v>
      </c>
      <c r="G411" s="51" t="str">
        <f>IF(Dane!$F$10="","",Dane!$F$10)</f>
        <v>Matematyka</v>
      </c>
      <c r="H411" s="285"/>
      <c r="I411" s="286"/>
    </row>
    <row r="412" spans="1:9" s="50" customFormat="1" ht="16.5" customHeight="1">
      <c r="A412" s="48">
        <v>6</v>
      </c>
      <c r="B412" s="51" t="str">
        <f>IF(Dane!$F$11="","",Dane!$F$11)</f>
        <v>Fizyka</v>
      </c>
      <c r="C412" s="285"/>
      <c r="D412" s="286"/>
      <c r="E412" s="49"/>
      <c r="F412" s="48">
        <v>6</v>
      </c>
      <c r="G412" s="51" t="str">
        <f>IF(Dane!$F$11="","",Dane!$F$11)</f>
        <v>Fizyka</v>
      </c>
      <c r="H412" s="285"/>
      <c r="I412" s="286"/>
    </row>
    <row r="413" spans="1:9" s="50" customFormat="1" ht="16.5" customHeight="1">
      <c r="A413" s="48">
        <v>7</v>
      </c>
      <c r="B413" s="51" t="str">
        <f>IF(Dane!$F$12="","",Dane!$F$12)</f>
        <v>Chemia</v>
      </c>
      <c r="C413" s="285"/>
      <c r="D413" s="286"/>
      <c r="E413" s="49"/>
      <c r="F413" s="48">
        <v>7</v>
      </c>
      <c r="G413" s="51" t="str">
        <f>IF(Dane!$F$12="","",Dane!$F$12)</f>
        <v>Chemia</v>
      </c>
      <c r="H413" s="285"/>
      <c r="I413" s="286"/>
    </row>
    <row r="414" spans="1:9" s="50" customFormat="1" ht="16.5" customHeight="1">
      <c r="A414" s="48">
        <v>8</v>
      </c>
      <c r="B414" s="51" t="str">
        <f>IF(Dane!$F$13="","",Dane!$F$13)</f>
        <v>Geografia</v>
      </c>
      <c r="C414" s="285"/>
      <c r="D414" s="286"/>
      <c r="E414" s="49"/>
      <c r="F414" s="48">
        <v>8</v>
      </c>
      <c r="G414" s="51" t="str">
        <f>IF(Dane!$F$13="","",Dane!$F$13)</f>
        <v>Geografia</v>
      </c>
      <c r="H414" s="285"/>
      <c r="I414" s="286"/>
    </row>
    <row r="415" spans="1:9" s="50" customFormat="1" ht="16.5" customHeight="1">
      <c r="A415" s="48">
        <v>9</v>
      </c>
      <c r="B415" s="51" t="str">
        <f>IF(Dane!$F$14="","",Dane!$F$14)</f>
        <v>Historia</v>
      </c>
      <c r="C415" s="285"/>
      <c r="D415" s="286"/>
      <c r="E415" s="49"/>
      <c r="F415" s="48">
        <v>9</v>
      </c>
      <c r="G415" s="51" t="str">
        <f>IF(Dane!$F$14="","",Dane!$F$14)</f>
        <v>Historia</v>
      </c>
      <c r="H415" s="285"/>
      <c r="I415" s="286"/>
    </row>
    <row r="416" spans="1:9" s="50" customFormat="1" ht="16.5" customHeight="1">
      <c r="A416" s="48">
        <v>10</v>
      </c>
      <c r="B416" s="51" t="str">
        <f>IF(Dane!$F$15="","",Dane!$F$15)</f>
        <v>W-F</v>
      </c>
      <c r="C416" s="285"/>
      <c r="D416" s="286"/>
      <c r="E416" s="49"/>
      <c r="F416" s="48">
        <v>10</v>
      </c>
      <c r="G416" s="51" t="str">
        <f>IF(Dane!$F$15="","",Dane!$F$15)</f>
        <v>W-F</v>
      </c>
      <c r="H416" s="285"/>
      <c r="I416" s="286"/>
    </row>
    <row r="417" spans="1:9" s="50" customFormat="1" ht="16.5" customHeight="1">
      <c r="A417" s="48">
        <v>11</v>
      </c>
      <c r="B417" s="51" t="str">
        <f>IF(Dane!$F$16="","",Dane!$F$16)</f>
        <v>Podstawy. przeds.</v>
      </c>
      <c r="C417" s="285"/>
      <c r="D417" s="286"/>
      <c r="E417" s="49"/>
      <c r="F417" s="48">
        <v>11</v>
      </c>
      <c r="G417" s="51" t="str">
        <f>IF(Dane!$F$16="","",Dane!$F$16)</f>
        <v>Podstawy. przeds.</v>
      </c>
      <c r="H417" s="285"/>
      <c r="I417" s="286"/>
    </row>
    <row r="418" spans="1:9" s="50" customFormat="1" ht="16.5" customHeight="1">
      <c r="A418" s="48">
        <v>12</v>
      </c>
      <c r="B418" s="51" t="str">
        <f>IF(Dane!$F$17="","",Dane!$F$17)</f>
        <v>Funkcj. przed. w. w.</v>
      </c>
      <c r="C418" s="285"/>
      <c r="D418" s="286"/>
      <c r="E418" s="49"/>
      <c r="F418" s="48">
        <v>12</v>
      </c>
      <c r="G418" s="51" t="str">
        <f>IF(Dane!$F$17="","",Dane!$F$17)</f>
        <v>Funkcj. przed. w. w.</v>
      </c>
      <c r="H418" s="285"/>
      <c r="I418" s="286"/>
    </row>
    <row r="419" spans="1:9" s="50" customFormat="1" ht="16.5" customHeight="1">
      <c r="A419" s="48">
        <v>13</v>
      </c>
      <c r="B419" s="51" t="str">
        <f>IF(Dane!$F$18="","",Dane!$F$18)</f>
        <v>Praca biurowa</v>
      </c>
      <c r="C419" s="285"/>
      <c r="D419" s="286"/>
      <c r="E419" s="49"/>
      <c r="F419" s="48">
        <v>13</v>
      </c>
      <c r="G419" s="51" t="str">
        <f>IF(Dane!$F$18="","",Dane!$F$18)</f>
        <v>Praca biurowa</v>
      </c>
      <c r="H419" s="285"/>
      <c r="I419" s="286"/>
    </row>
    <row r="420" spans="1:9" s="50" customFormat="1" ht="16.5" customHeight="1">
      <c r="A420" s="48">
        <v>14</v>
      </c>
      <c r="B420" s="51">
        <f>IF(Dane!$F$19="","",Dane!$F$19)</f>
      </c>
      <c r="C420" s="285"/>
      <c r="D420" s="286"/>
      <c r="E420" s="49"/>
      <c r="F420" s="48">
        <v>14</v>
      </c>
      <c r="G420" s="51">
        <f>IF(Dane!$F$19="","",Dane!$F$19)</f>
      </c>
      <c r="H420" s="285"/>
      <c r="I420" s="286"/>
    </row>
    <row r="421" spans="1:9" s="50" customFormat="1" ht="16.5" customHeight="1">
      <c r="A421" s="48">
        <v>15</v>
      </c>
      <c r="B421" s="51">
        <f>IF(Dane!$F$20="","",Dane!$F$20)</f>
      </c>
      <c r="C421" s="285"/>
      <c r="D421" s="286"/>
      <c r="E421" s="49"/>
      <c r="F421" s="48">
        <v>15</v>
      </c>
      <c r="G421" s="51">
        <f>IF(Dane!$F$20="","",Dane!$F$20)</f>
      </c>
      <c r="H421" s="285"/>
      <c r="I421" s="286"/>
    </row>
    <row r="422" spans="1:9" s="50" customFormat="1" ht="16.5" customHeight="1">
      <c r="A422" s="48">
        <v>16</v>
      </c>
      <c r="B422" s="51">
        <f>IF(Dane!$F$21="","",Dane!$F$21)</f>
      </c>
      <c r="C422" s="285"/>
      <c r="D422" s="286"/>
      <c r="E422" s="49"/>
      <c r="F422" s="48">
        <v>16</v>
      </c>
      <c r="G422" s="51">
        <f>IF(Dane!$F$21="","",Dane!$F$21)</f>
      </c>
      <c r="H422" s="285"/>
      <c r="I422" s="286"/>
    </row>
    <row r="423" spans="1:9" s="50" customFormat="1" ht="16.5" customHeight="1">
      <c r="A423" s="48">
        <v>17</v>
      </c>
      <c r="B423" s="51">
        <f>IF(Dane!$F$22="","",Dane!$F$22)</f>
      </c>
      <c r="C423" s="285"/>
      <c r="D423" s="286"/>
      <c r="E423" s="49"/>
      <c r="F423" s="48">
        <v>17</v>
      </c>
      <c r="G423" s="51">
        <f>IF(Dane!$F$22="","",Dane!$F$22)</f>
      </c>
      <c r="H423" s="285"/>
      <c r="I423" s="286"/>
    </row>
    <row r="424" spans="1:9" s="50" customFormat="1" ht="16.5" customHeight="1">
      <c r="A424" s="290"/>
      <c r="B424" s="51" t="s">
        <v>69</v>
      </c>
      <c r="C424" s="74">
        <f>'Oceny I'!$AD$38</f>
        <v>0</v>
      </c>
      <c r="D424" s="75"/>
      <c r="E424" s="49"/>
      <c r="F424" s="290"/>
      <c r="G424" s="51" t="s">
        <v>69</v>
      </c>
      <c r="H424" s="74">
        <f>'Oceny I'!$AD$41</f>
        <v>0</v>
      </c>
      <c r="I424" s="78"/>
    </row>
    <row r="425" spans="1:9" s="50" customFormat="1" ht="16.5" customHeight="1">
      <c r="A425" s="291"/>
      <c r="B425" s="51" t="s">
        <v>70</v>
      </c>
      <c r="C425" s="74">
        <f>'Oceny I'!$AE$38</f>
        <v>0</v>
      </c>
      <c r="D425" s="75"/>
      <c r="E425" s="49"/>
      <c r="F425" s="291"/>
      <c r="G425" s="51" t="s">
        <v>70</v>
      </c>
      <c r="H425" s="74">
        <f>'Oceny I'!$AE$41</f>
        <v>0</v>
      </c>
      <c r="I425" s="78"/>
    </row>
    <row r="426" spans="1:9" s="50" customFormat="1" ht="16.5" customHeight="1">
      <c r="A426" s="291"/>
      <c r="B426" s="51" t="s">
        <v>85</v>
      </c>
      <c r="C426" s="52">
        <f>SUM(C424:C425)</f>
        <v>0</v>
      </c>
      <c r="D426" s="76">
        <f>mieś!$U40</f>
      </c>
      <c r="E426" s="49"/>
      <c r="F426" s="291"/>
      <c r="G426" s="51" t="s">
        <v>85</v>
      </c>
      <c r="H426" s="52">
        <f>SUM(H424:H425)</f>
        <v>0</v>
      </c>
      <c r="I426" s="76">
        <f>mieś!$U41</f>
      </c>
    </row>
    <row r="427" spans="1:9" s="50" customFormat="1" ht="16.5" customHeight="1">
      <c r="A427" s="292"/>
      <c r="B427" s="51" t="s">
        <v>71</v>
      </c>
      <c r="C427" s="74">
        <f>'Oceny I'!$AF$40</f>
        <v>0</v>
      </c>
      <c r="D427" s="75"/>
      <c r="E427" s="49"/>
      <c r="F427" s="292"/>
      <c r="G427" s="51" t="s">
        <v>71</v>
      </c>
      <c r="H427" s="74">
        <f>'Oceny I'!$AF$41</f>
        <v>0</v>
      </c>
      <c r="I427" s="78"/>
    </row>
  </sheetData>
  <mergeCells count="722">
    <mergeCell ref="A424:A427"/>
    <mergeCell ref="F424:F427"/>
    <mergeCell ref="C17:D17"/>
    <mergeCell ref="H17:I17"/>
    <mergeCell ref="C421:D421"/>
    <mergeCell ref="H421:I421"/>
    <mergeCell ref="C423:D423"/>
    <mergeCell ref="H423:I423"/>
    <mergeCell ref="C419:D419"/>
    <mergeCell ref="H419:I419"/>
    <mergeCell ref="C420:D420"/>
    <mergeCell ref="H420:I420"/>
    <mergeCell ref="C417:D417"/>
    <mergeCell ref="H417:I417"/>
    <mergeCell ref="C418:D418"/>
    <mergeCell ref="H418:I418"/>
    <mergeCell ref="C415:D415"/>
    <mergeCell ref="H415:I415"/>
    <mergeCell ref="C416:D416"/>
    <mergeCell ref="H416:I416"/>
    <mergeCell ref="C413:D413"/>
    <mergeCell ref="H413:I413"/>
    <mergeCell ref="C414:D414"/>
    <mergeCell ref="H414:I414"/>
    <mergeCell ref="C411:D411"/>
    <mergeCell ref="H411:I411"/>
    <mergeCell ref="C412:D412"/>
    <mergeCell ref="H412:I412"/>
    <mergeCell ref="C409:D409"/>
    <mergeCell ref="H409:I409"/>
    <mergeCell ref="C410:D410"/>
    <mergeCell ref="H410:I410"/>
    <mergeCell ref="C407:D407"/>
    <mergeCell ref="H407:I407"/>
    <mergeCell ref="C408:D408"/>
    <mergeCell ref="H408:I408"/>
    <mergeCell ref="B406:D406"/>
    <mergeCell ref="G406:I406"/>
    <mergeCell ref="H47:I47"/>
    <mergeCell ref="C51:D51"/>
    <mergeCell ref="C50:D50"/>
    <mergeCell ref="C49:D49"/>
    <mergeCell ref="C48:D48"/>
    <mergeCell ref="C47:D47"/>
    <mergeCell ref="H51:I51"/>
    <mergeCell ref="H50:I50"/>
    <mergeCell ref="H49:I49"/>
    <mergeCell ref="H48:I48"/>
    <mergeCell ref="C52:D52"/>
    <mergeCell ref="H56:I56"/>
    <mergeCell ref="H55:I55"/>
    <mergeCell ref="H54:I54"/>
    <mergeCell ref="H53:I53"/>
    <mergeCell ref="H52:I52"/>
    <mergeCell ref="C56:D56"/>
    <mergeCell ref="C55:D55"/>
    <mergeCell ref="C53:D53"/>
    <mergeCell ref="H60:I60"/>
    <mergeCell ref="C60:D60"/>
    <mergeCell ref="H59:I59"/>
    <mergeCell ref="H58:I58"/>
    <mergeCell ref="H57:I57"/>
    <mergeCell ref="C58:D58"/>
    <mergeCell ref="C57:D57"/>
    <mergeCell ref="C59:D59"/>
    <mergeCell ref="C63:D63"/>
    <mergeCell ref="C61:D61"/>
    <mergeCell ref="C62:D62"/>
    <mergeCell ref="C54:D54"/>
    <mergeCell ref="H71:I71"/>
    <mergeCell ref="H70:I70"/>
    <mergeCell ref="H63:I63"/>
    <mergeCell ref="H61:I61"/>
    <mergeCell ref="G69:I69"/>
    <mergeCell ref="H62:I62"/>
    <mergeCell ref="C71:D71"/>
    <mergeCell ref="C70:D70"/>
    <mergeCell ref="H80:I80"/>
    <mergeCell ref="H79:I79"/>
    <mergeCell ref="H78:I78"/>
    <mergeCell ref="H77:I77"/>
    <mergeCell ref="H76:I76"/>
    <mergeCell ref="H75:I75"/>
    <mergeCell ref="H74:I74"/>
    <mergeCell ref="C75:D75"/>
    <mergeCell ref="C73:D73"/>
    <mergeCell ref="C72:D72"/>
    <mergeCell ref="H83:I83"/>
    <mergeCell ref="H82:I82"/>
    <mergeCell ref="H81:I81"/>
    <mergeCell ref="H73:I73"/>
    <mergeCell ref="H72:I72"/>
    <mergeCell ref="C83:D83"/>
    <mergeCell ref="C82:D82"/>
    <mergeCell ref="C81:D81"/>
    <mergeCell ref="C74:D74"/>
    <mergeCell ref="C86:D86"/>
    <mergeCell ref="H86:I86"/>
    <mergeCell ref="H84:I84"/>
    <mergeCell ref="C84:D84"/>
    <mergeCell ref="B91:D91"/>
    <mergeCell ref="G91:I91"/>
    <mergeCell ref="C85:D85"/>
    <mergeCell ref="H85:I85"/>
    <mergeCell ref="H92:I92"/>
    <mergeCell ref="C99:D99"/>
    <mergeCell ref="C98:D98"/>
    <mergeCell ref="C97:D97"/>
    <mergeCell ref="C96:D96"/>
    <mergeCell ref="C95:D95"/>
    <mergeCell ref="C94:D94"/>
    <mergeCell ref="C93:D93"/>
    <mergeCell ref="C92:D92"/>
    <mergeCell ref="H96:I96"/>
    <mergeCell ref="H95:I95"/>
    <mergeCell ref="H94:I94"/>
    <mergeCell ref="H93:I93"/>
    <mergeCell ref="H100:I100"/>
    <mergeCell ref="H99:I99"/>
    <mergeCell ref="H98:I98"/>
    <mergeCell ref="H97:I97"/>
    <mergeCell ref="C102:D102"/>
    <mergeCell ref="C101:D101"/>
    <mergeCell ref="C100:D100"/>
    <mergeCell ref="H108:I108"/>
    <mergeCell ref="H106:I106"/>
    <mergeCell ref="H105:I105"/>
    <mergeCell ref="H104:I104"/>
    <mergeCell ref="H103:I103"/>
    <mergeCell ref="H102:I102"/>
    <mergeCell ref="H101:I101"/>
    <mergeCell ref="C120:D120"/>
    <mergeCell ref="C119:D119"/>
    <mergeCell ref="C118:D118"/>
    <mergeCell ref="C117:D117"/>
    <mergeCell ref="C116:D116"/>
    <mergeCell ref="C115:D115"/>
    <mergeCell ref="H118:I118"/>
    <mergeCell ref="H117:I117"/>
    <mergeCell ref="H116:I116"/>
    <mergeCell ref="H115:I115"/>
    <mergeCell ref="H122:I122"/>
    <mergeCell ref="H121:I121"/>
    <mergeCell ref="H120:I120"/>
    <mergeCell ref="H119:I119"/>
    <mergeCell ref="H126:I126"/>
    <mergeCell ref="H125:I125"/>
    <mergeCell ref="H124:I124"/>
    <mergeCell ref="H123:I123"/>
    <mergeCell ref="C124:D124"/>
    <mergeCell ref="C123:D123"/>
    <mergeCell ref="C122:D122"/>
    <mergeCell ref="C121:D121"/>
    <mergeCell ref="H131:I131"/>
    <mergeCell ref="H129:I129"/>
    <mergeCell ref="H128:I128"/>
    <mergeCell ref="H127:I127"/>
    <mergeCell ref="H142:I142"/>
    <mergeCell ref="H141:I141"/>
    <mergeCell ref="H140:I140"/>
    <mergeCell ref="H139:I139"/>
    <mergeCell ref="H138:I138"/>
    <mergeCell ref="H137:I137"/>
    <mergeCell ref="C140:D140"/>
    <mergeCell ref="C139:D139"/>
    <mergeCell ref="C138:D138"/>
    <mergeCell ref="C137:D137"/>
    <mergeCell ref="C144:D144"/>
    <mergeCell ref="C143:D143"/>
    <mergeCell ref="C142:D142"/>
    <mergeCell ref="C141:D141"/>
    <mergeCell ref="H144:I144"/>
    <mergeCell ref="H143:I143"/>
    <mergeCell ref="C153:D153"/>
    <mergeCell ref="C151:D151"/>
    <mergeCell ref="C150:D150"/>
    <mergeCell ref="C149:D149"/>
    <mergeCell ref="C148:D148"/>
    <mergeCell ref="C147:D147"/>
    <mergeCell ref="C146:D146"/>
    <mergeCell ref="C145:D145"/>
    <mergeCell ref="C167:D167"/>
    <mergeCell ref="C168:D168"/>
    <mergeCell ref="H153:I153"/>
    <mergeCell ref="H151:I151"/>
    <mergeCell ref="C163:D163"/>
    <mergeCell ref="C164:D164"/>
    <mergeCell ref="C165:D165"/>
    <mergeCell ref="C166:D166"/>
    <mergeCell ref="C160:D160"/>
    <mergeCell ref="C161:D161"/>
    <mergeCell ref="H163:I163"/>
    <mergeCell ref="H162:I162"/>
    <mergeCell ref="H161:I161"/>
    <mergeCell ref="H160:I160"/>
    <mergeCell ref="H167:I167"/>
    <mergeCell ref="H166:I166"/>
    <mergeCell ref="H165:I165"/>
    <mergeCell ref="H164:I164"/>
    <mergeCell ref="H171:I171"/>
    <mergeCell ref="H170:I170"/>
    <mergeCell ref="H169:I169"/>
    <mergeCell ref="H168:I168"/>
    <mergeCell ref="H176:I176"/>
    <mergeCell ref="H174:I174"/>
    <mergeCell ref="H173:I173"/>
    <mergeCell ref="H172:I172"/>
    <mergeCell ref="H175:I175"/>
    <mergeCell ref="C176:D176"/>
    <mergeCell ref="C174:D174"/>
    <mergeCell ref="B181:D181"/>
    <mergeCell ref="C175:D175"/>
    <mergeCell ref="C183:D183"/>
    <mergeCell ref="C190:D190"/>
    <mergeCell ref="C189:D189"/>
    <mergeCell ref="C188:D188"/>
    <mergeCell ref="C187:D187"/>
    <mergeCell ref="H187:I187"/>
    <mergeCell ref="H186:I186"/>
    <mergeCell ref="C182:D182"/>
    <mergeCell ref="H185:I185"/>
    <mergeCell ref="H184:I184"/>
    <mergeCell ref="H183:I183"/>
    <mergeCell ref="H182:I182"/>
    <mergeCell ref="C186:D186"/>
    <mergeCell ref="C185:D185"/>
    <mergeCell ref="C184:D184"/>
    <mergeCell ref="H191:I191"/>
    <mergeCell ref="H190:I190"/>
    <mergeCell ref="H189:I189"/>
    <mergeCell ref="H188:I188"/>
    <mergeCell ref="H195:I195"/>
    <mergeCell ref="H194:I194"/>
    <mergeCell ref="H193:I193"/>
    <mergeCell ref="H192:I192"/>
    <mergeCell ref="H198:I198"/>
    <mergeCell ref="H196:I196"/>
    <mergeCell ref="H209:I209"/>
    <mergeCell ref="H210:I210"/>
    <mergeCell ref="H205:I205"/>
    <mergeCell ref="H206:I206"/>
    <mergeCell ref="C206:D206"/>
    <mergeCell ref="C205:D205"/>
    <mergeCell ref="H213:I213"/>
    <mergeCell ref="H214:I214"/>
    <mergeCell ref="H211:I211"/>
    <mergeCell ref="H212:I212"/>
    <mergeCell ref="H207:I207"/>
    <mergeCell ref="H208:I208"/>
    <mergeCell ref="C212:D212"/>
    <mergeCell ref="C211:D211"/>
    <mergeCell ref="C210:D210"/>
    <mergeCell ref="C209:D209"/>
    <mergeCell ref="C208:D208"/>
    <mergeCell ref="C207:D207"/>
    <mergeCell ref="H241:I241"/>
    <mergeCell ref="H243:I243"/>
    <mergeCell ref="H221:I221"/>
    <mergeCell ref="H219:I219"/>
    <mergeCell ref="H237:I237"/>
    <mergeCell ref="H238:I238"/>
    <mergeCell ref="H239:I239"/>
    <mergeCell ref="H240:I240"/>
    <mergeCell ref="H233:I233"/>
    <mergeCell ref="H234:I234"/>
    <mergeCell ref="H235:I235"/>
    <mergeCell ref="H236:I236"/>
    <mergeCell ref="H229:I229"/>
    <mergeCell ref="H230:I230"/>
    <mergeCell ref="H231:I231"/>
    <mergeCell ref="H232:I232"/>
    <mergeCell ref="C228:D228"/>
    <mergeCell ref="C227:D227"/>
    <mergeCell ref="H227:I227"/>
    <mergeCell ref="H228:I228"/>
    <mergeCell ref="C232:D232"/>
    <mergeCell ref="C231:D231"/>
    <mergeCell ref="C230:D230"/>
    <mergeCell ref="C229:D229"/>
    <mergeCell ref="C236:D236"/>
    <mergeCell ref="C235:D235"/>
    <mergeCell ref="C234:D234"/>
    <mergeCell ref="C233:D233"/>
    <mergeCell ref="H250:I250"/>
    <mergeCell ref="C254:D254"/>
    <mergeCell ref="C253:D253"/>
    <mergeCell ref="C252:D252"/>
    <mergeCell ref="C251:D251"/>
    <mergeCell ref="C250:D250"/>
    <mergeCell ref="H254:I254"/>
    <mergeCell ref="H253:I253"/>
    <mergeCell ref="H252:I252"/>
    <mergeCell ref="H251:I251"/>
    <mergeCell ref="H258:I258"/>
    <mergeCell ref="H257:I257"/>
    <mergeCell ref="H256:I256"/>
    <mergeCell ref="H255:I255"/>
    <mergeCell ref="H266:I266"/>
    <mergeCell ref="H264:I264"/>
    <mergeCell ref="H263:I263"/>
    <mergeCell ref="H262:I262"/>
    <mergeCell ref="H272:I272"/>
    <mergeCell ref="H273:I273"/>
    <mergeCell ref="B271:D271"/>
    <mergeCell ref="G271:I271"/>
    <mergeCell ref="C266:D266"/>
    <mergeCell ref="C264:D264"/>
    <mergeCell ref="C273:D273"/>
    <mergeCell ref="C272:D272"/>
    <mergeCell ref="C275:D275"/>
    <mergeCell ref="C274:D274"/>
    <mergeCell ref="H274:I274"/>
    <mergeCell ref="H275:I275"/>
    <mergeCell ref="H277:I277"/>
    <mergeCell ref="H276:I276"/>
    <mergeCell ref="C281:D281"/>
    <mergeCell ref="C280:D280"/>
    <mergeCell ref="C279:D279"/>
    <mergeCell ref="C278:D278"/>
    <mergeCell ref="C277:D277"/>
    <mergeCell ref="C276:D276"/>
    <mergeCell ref="H281:I281"/>
    <mergeCell ref="H280:I280"/>
    <mergeCell ref="H279:I279"/>
    <mergeCell ref="H278:I278"/>
    <mergeCell ref="H285:I285"/>
    <mergeCell ref="H284:I284"/>
    <mergeCell ref="H283:I283"/>
    <mergeCell ref="H282:I282"/>
    <mergeCell ref="C297:D297"/>
    <mergeCell ref="C296:D296"/>
    <mergeCell ref="C295:D295"/>
    <mergeCell ref="H297:I297"/>
    <mergeCell ref="H296:I296"/>
    <mergeCell ref="H295:I295"/>
    <mergeCell ref="H311:I311"/>
    <mergeCell ref="H309:I309"/>
    <mergeCell ref="H308:I308"/>
    <mergeCell ref="H307:I307"/>
    <mergeCell ref="C324:D324"/>
    <mergeCell ref="C311:D311"/>
    <mergeCell ref="C309:D309"/>
    <mergeCell ref="C319:D319"/>
    <mergeCell ref="C320:D320"/>
    <mergeCell ref="C321:D321"/>
    <mergeCell ref="C322:D322"/>
    <mergeCell ref="B316:D316"/>
    <mergeCell ref="C317:D317"/>
    <mergeCell ref="C318:D318"/>
    <mergeCell ref="C323:D323"/>
    <mergeCell ref="H319:I319"/>
    <mergeCell ref="H318:I318"/>
    <mergeCell ref="H323:I323"/>
    <mergeCell ref="H322:I322"/>
    <mergeCell ref="H321:I321"/>
    <mergeCell ref="H320:I320"/>
    <mergeCell ref="H326:I326"/>
    <mergeCell ref="H325:I325"/>
    <mergeCell ref="H324:I324"/>
    <mergeCell ref="H317:I317"/>
    <mergeCell ref="H330:I330"/>
    <mergeCell ref="H329:I329"/>
    <mergeCell ref="H328:I328"/>
    <mergeCell ref="H327:I327"/>
    <mergeCell ref="C333:D333"/>
    <mergeCell ref="C331:D331"/>
    <mergeCell ref="C332:D332"/>
    <mergeCell ref="H331:I331"/>
    <mergeCell ref="C342:D342"/>
    <mergeCell ref="C341:D341"/>
    <mergeCell ref="C340:D340"/>
    <mergeCell ref="H341:I341"/>
    <mergeCell ref="H340:I340"/>
    <mergeCell ref="H342:I342"/>
    <mergeCell ref="C349:D349"/>
    <mergeCell ref="C348:D348"/>
    <mergeCell ref="C347:D347"/>
    <mergeCell ref="C346:D346"/>
    <mergeCell ref="C343:D343"/>
    <mergeCell ref="H345:I345"/>
    <mergeCell ref="H344:I344"/>
    <mergeCell ref="H343:I343"/>
    <mergeCell ref="H347:I347"/>
    <mergeCell ref="H346:I346"/>
    <mergeCell ref="C345:D345"/>
    <mergeCell ref="C344:D344"/>
    <mergeCell ref="H351:I351"/>
    <mergeCell ref="H350:I350"/>
    <mergeCell ref="H349:I349"/>
    <mergeCell ref="H348:I348"/>
    <mergeCell ref="H356:I356"/>
    <mergeCell ref="H354:I354"/>
    <mergeCell ref="H353:I353"/>
    <mergeCell ref="H352:I352"/>
    <mergeCell ref="C368:D368"/>
    <mergeCell ref="C367:D367"/>
    <mergeCell ref="C365:D365"/>
    <mergeCell ref="C364:D364"/>
    <mergeCell ref="C363:D363"/>
    <mergeCell ref="C362:D362"/>
    <mergeCell ref="H365:I365"/>
    <mergeCell ref="H364:I364"/>
    <mergeCell ref="H363:I363"/>
    <mergeCell ref="H362:I362"/>
    <mergeCell ref="H371:I371"/>
    <mergeCell ref="C371:D371"/>
    <mergeCell ref="C366:D366"/>
    <mergeCell ref="H370:I370"/>
    <mergeCell ref="H369:I369"/>
    <mergeCell ref="H368:I368"/>
    <mergeCell ref="H367:I367"/>
    <mergeCell ref="H366:I366"/>
    <mergeCell ref="C370:D370"/>
    <mergeCell ref="C369:D369"/>
    <mergeCell ref="C387:D387"/>
    <mergeCell ref="C386:D386"/>
    <mergeCell ref="C385:D385"/>
    <mergeCell ref="C391:D391"/>
    <mergeCell ref="C390:D390"/>
    <mergeCell ref="C389:D389"/>
    <mergeCell ref="C388:D388"/>
    <mergeCell ref="C401:D401"/>
    <mergeCell ref="C399:D399"/>
    <mergeCell ref="C398:D398"/>
    <mergeCell ref="C400:D400"/>
    <mergeCell ref="H397:I397"/>
    <mergeCell ref="H398:I398"/>
    <mergeCell ref="H399:I399"/>
    <mergeCell ref="H401:I401"/>
    <mergeCell ref="H400:I400"/>
    <mergeCell ref="H393:I393"/>
    <mergeCell ref="H394:I394"/>
    <mergeCell ref="H395:I395"/>
    <mergeCell ref="H396:I396"/>
    <mergeCell ref="H389:I389"/>
    <mergeCell ref="H390:I390"/>
    <mergeCell ref="H391:I391"/>
    <mergeCell ref="H392:I392"/>
    <mergeCell ref="H385:I385"/>
    <mergeCell ref="H386:I386"/>
    <mergeCell ref="H387:I387"/>
    <mergeCell ref="H388:I388"/>
    <mergeCell ref="C374:D374"/>
    <mergeCell ref="C373:D373"/>
    <mergeCell ref="C372:D372"/>
    <mergeCell ref="H378:I378"/>
    <mergeCell ref="H376:I376"/>
    <mergeCell ref="H375:I375"/>
    <mergeCell ref="H374:I374"/>
    <mergeCell ref="H373:I373"/>
    <mergeCell ref="H372:I372"/>
    <mergeCell ref="G384:I384"/>
    <mergeCell ref="C378:D378"/>
    <mergeCell ref="C376:D376"/>
    <mergeCell ref="C375:D375"/>
    <mergeCell ref="G316:I316"/>
    <mergeCell ref="B339:D339"/>
    <mergeCell ref="G339:I339"/>
    <mergeCell ref="C330:D330"/>
    <mergeCell ref="C329:D329"/>
    <mergeCell ref="C328:D328"/>
    <mergeCell ref="C327:D327"/>
    <mergeCell ref="C326:D326"/>
    <mergeCell ref="C325:D325"/>
    <mergeCell ref="H333:I333"/>
    <mergeCell ref="B294:D294"/>
    <mergeCell ref="G294:I294"/>
    <mergeCell ref="C288:D288"/>
    <mergeCell ref="C286:D286"/>
    <mergeCell ref="C287:D287"/>
    <mergeCell ref="H287:I287"/>
    <mergeCell ref="H288:I288"/>
    <mergeCell ref="H286:I286"/>
    <mergeCell ref="C285:D285"/>
    <mergeCell ref="C284:D284"/>
    <mergeCell ref="C283:D283"/>
    <mergeCell ref="C282:D282"/>
    <mergeCell ref="B226:D226"/>
    <mergeCell ref="G226:I226"/>
    <mergeCell ref="B249:D249"/>
    <mergeCell ref="G249:I249"/>
    <mergeCell ref="C243:D243"/>
    <mergeCell ref="C241:D241"/>
    <mergeCell ref="C240:D240"/>
    <mergeCell ref="C239:D239"/>
    <mergeCell ref="C238:D238"/>
    <mergeCell ref="C237:D237"/>
    <mergeCell ref="G181:I181"/>
    <mergeCell ref="B204:D204"/>
    <mergeCell ref="G204:I204"/>
    <mergeCell ref="C198:D198"/>
    <mergeCell ref="C196:D196"/>
    <mergeCell ref="C195:D195"/>
    <mergeCell ref="C194:D194"/>
    <mergeCell ref="C193:D193"/>
    <mergeCell ref="C192:D192"/>
    <mergeCell ref="C191:D191"/>
    <mergeCell ref="B159:D159"/>
    <mergeCell ref="G159:I159"/>
    <mergeCell ref="H150:I150"/>
    <mergeCell ref="H149:I149"/>
    <mergeCell ref="B114:D114"/>
    <mergeCell ref="G114:I114"/>
    <mergeCell ref="C108:D108"/>
    <mergeCell ref="C106:D106"/>
    <mergeCell ref="C107:D107"/>
    <mergeCell ref="H107:I107"/>
    <mergeCell ref="C105:D105"/>
    <mergeCell ref="C104:D104"/>
    <mergeCell ref="C103:D103"/>
    <mergeCell ref="H25:I25"/>
    <mergeCell ref="H30:I30"/>
    <mergeCell ref="H37:I37"/>
    <mergeCell ref="H36:I36"/>
    <mergeCell ref="H35:I35"/>
    <mergeCell ref="H34:I34"/>
    <mergeCell ref="C38:D38"/>
    <mergeCell ref="B46:D46"/>
    <mergeCell ref="G46:I46"/>
    <mergeCell ref="H29:I29"/>
    <mergeCell ref="H28:I28"/>
    <mergeCell ref="C40:D40"/>
    <mergeCell ref="C41:D41"/>
    <mergeCell ref="H41:I41"/>
    <mergeCell ref="H39:I39"/>
    <mergeCell ref="C39:D39"/>
    <mergeCell ref="H40:I40"/>
    <mergeCell ref="H27:I27"/>
    <mergeCell ref="H26:I26"/>
    <mergeCell ref="H33:I33"/>
    <mergeCell ref="H32:I32"/>
    <mergeCell ref="H31:I31"/>
    <mergeCell ref="C33:D33"/>
    <mergeCell ref="H38:I38"/>
    <mergeCell ref="C34:D34"/>
    <mergeCell ref="C35:D35"/>
    <mergeCell ref="C36:D36"/>
    <mergeCell ref="C37:D37"/>
    <mergeCell ref="H18:I18"/>
    <mergeCell ref="B24:D24"/>
    <mergeCell ref="G24:I24"/>
    <mergeCell ref="C16:D16"/>
    <mergeCell ref="C18:D18"/>
    <mergeCell ref="F19:F22"/>
    <mergeCell ref="H13:I13"/>
    <mergeCell ref="H14:I14"/>
    <mergeCell ref="H15:I15"/>
    <mergeCell ref="H16:I16"/>
    <mergeCell ref="G1:I1"/>
    <mergeCell ref="H2:I2"/>
    <mergeCell ref="H3:I3"/>
    <mergeCell ref="H4:I4"/>
    <mergeCell ref="H5:I5"/>
    <mergeCell ref="H6:I6"/>
    <mergeCell ref="H7:I7"/>
    <mergeCell ref="C12:D12"/>
    <mergeCell ref="H8:I8"/>
    <mergeCell ref="H9:I9"/>
    <mergeCell ref="H10:I10"/>
    <mergeCell ref="H11:I11"/>
    <mergeCell ref="H12:I12"/>
    <mergeCell ref="C15:D15"/>
    <mergeCell ref="C8:D8"/>
    <mergeCell ref="C9:D9"/>
    <mergeCell ref="C10:D10"/>
    <mergeCell ref="C11:D11"/>
    <mergeCell ref="B1:D1"/>
    <mergeCell ref="C2:D2"/>
    <mergeCell ref="C3:D3"/>
    <mergeCell ref="A19:A22"/>
    <mergeCell ref="C4:D4"/>
    <mergeCell ref="C5:D5"/>
    <mergeCell ref="C6:D6"/>
    <mergeCell ref="C7:D7"/>
    <mergeCell ref="C13:D13"/>
    <mergeCell ref="C14:D14"/>
    <mergeCell ref="A42:A45"/>
    <mergeCell ref="F42:F45"/>
    <mergeCell ref="C25:D25"/>
    <mergeCell ref="C26:D26"/>
    <mergeCell ref="C27:D27"/>
    <mergeCell ref="C28:D28"/>
    <mergeCell ref="C29:D29"/>
    <mergeCell ref="C30:D30"/>
    <mergeCell ref="C31:D31"/>
    <mergeCell ref="C32:D32"/>
    <mergeCell ref="A64:A67"/>
    <mergeCell ref="F64:F67"/>
    <mergeCell ref="A87:A90"/>
    <mergeCell ref="F87:F90"/>
    <mergeCell ref="B69:D69"/>
    <mergeCell ref="C80:D80"/>
    <mergeCell ref="C79:D79"/>
    <mergeCell ref="C78:D78"/>
    <mergeCell ref="C77:D77"/>
    <mergeCell ref="C76:D76"/>
    <mergeCell ref="A109:A112"/>
    <mergeCell ref="F109:F112"/>
    <mergeCell ref="A132:A135"/>
    <mergeCell ref="F132:F135"/>
    <mergeCell ref="C131:D131"/>
    <mergeCell ref="C129:D129"/>
    <mergeCell ref="C128:D128"/>
    <mergeCell ref="C127:D127"/>
    <mergeCell ref="C126:D126"/>
    <mergeCell ref="C125:D125"/>
    <mergeCell ref="A154:A157"/>
    <mergeCell ref="F154:F157"/>
    <mergeCell ref="A177:A180"/>
    <mergeCell ref="F177:F180"/>
    <mergeCell ref="C173:D173"/>
    <mergeCell ref="C172:D172"/>
    <mergeCell ref="C171:D171"/>
    <mergeCell ref="C170:D170"/>
    <mergeCell ref="C169:D169"/>
    <mergeCell ref="C162:D162"/>
    <mergeCell ref="A199:A202"/>
    <mergeCell ref="F199:F202"/>
    <mergeCell ref="A222:A225"/>
    <mergeCell ref="F222:F225"/>
    <mergeCell ref="C221:D221"/>
    <mergeCell ref="C219:D219"/>
    <mergeCell ref="C218:D218"/>
    <mergeCell ref="C217:D217"/>
    <mergeCell ref="C216:D216"/>
    <mergeCell ref="C215:D215"/>
    <mergeCell ref="A244:A247"/>
    <mergeCell ref="F244:F247"/>
    <mergeCell ref="A267:A270"/>
    <mergeCell ref="F267:F270"/>
    <mergeCell ref="C263:D263"/>
    <mergeCell ref="C262:D262"/>
    <mergeCell ref="C261:D261"/>
    <mergeCell ref="C260:D260"/>
    <mergeCell ref="C259:D259"/>
    <mergeCell ref="C258:D258"/>
    <mergeCell ref="A289:A292"/>
    <mergeCell ref="F289:F292"/>
    <mergeCell ref="A312:A315"/>
    <mergeCell ref="F312:F315"/>
    <mergeCell ref="C308:D308"/>
    <mergeCell ref="C307:D307"/>
    <mergeCell ref="C306:D306"/>
    <mergeCell ref="C305:D305"/>
    <mergeCell ref="C304:D304"/>
    <mergeCell ref="C303:D303"/>
    <mergeCell ref="A334:A337"/>
    <mergeCell ref="F334:F337"/>
    <mergeCell ref="A357:A360"/>
    <mergeCell ref="F357:F360"/>
    <mergeCell ref="C356:D356"/>
    <mergeCell ref="C354:D354"/>
    <mergeCell ref="C353:D353"/>
    <mergeCell ref="C352:D352"/>
    <mergeCell ref="C351:D351"/>
    <mergeCell ref="C350:D350"/>
    <mergeCell ref="A379:A382"/>
    <mergeCell ref="F379:F382"/>
    <mergeCell ref="A402:A405"/>
    <mergeCell ref="F402:F405"/>
    <mergeCell ref="C397:D397"/>
    <mergeCell ref="C396:D396"/>
    <mergeCell ref="C395:D395"/>
    <mergeCell ref="C394:D394"/>
    <mergeCell ref="C393:D393"/>
    <mergeCell ref="C392:D392"/>
    <mergeCell ref="C130:D130"/>
    <mergeCell ref="H130:I130"/>
    <mergeCell ref="C152:D152"/>
    <mergeCell ref="H152:I152"/>
    <mergeCell ref="B136:D136"/>
    <mergeCell ref="G136:I136"/>
    <mergeCell ref="H148:I148"/>
    <mergeCell ref="H147:I147"/>
    <mergeCell ref="H146:I146"/>
    <mergeCell ref="H145:I145"/>
    <mergeCell ref="C197:D197"/>
    <mergeCell ref="H197:I197"/>
    <mergeCell ref="C220:D220"/>
    <mergeCell ref="H220:I220"/>
    <mergeCell ref="H218:I218"/>
    <mergeCell ref="H217:I217"/>
    <mergeCell ref="H216:I216"/>
    <mergeCell ref="H215:I215"/>
    <mergeCell ref="C214:D214"/>
    <mergeCell ref="C213:D213"/>
    <mergeCell ref="C242:D242"/>
    <mergeCell ref="H242:I242"/>
    <mergeCell ref="C265:D265"/>
    <mergeCell ref="H265:I265"/>
    <mergeCell ref="C257:D257"/>
    <mergeCell ref="C256:D256"/>
    <mergeCell ref="C255:D255"/>
    <mergeCell ref="H261:I261"/>
    <mergeCell ref="H260:I260"/>
    <mergeCell ref="H259:I259"/>
    <mergeCell ref="C310:D310"/>
    <mergeCell ref="H310:I310"/>
    <mergeCell ref="C302:D302"/>
    <mergeCell ref="C301:D301"/>
    <mergeCell ref="H305:I305"/>
    <mergeCell ref="H304:I304"/>
    <mergeCell ref="H303:I303"/>
    <mergeCell ref="H302:I302"/>
    <mergeCell ref="H301:I301"/>
    <mergeCell ref="C300:D300"/>
    <mergeCell ref="C299:D299"/>
    <mergeCell ref="C298:D298"/>
    <mergeCell ref="H306:I306"/>
    <mergeCell ref="H300:I300"/>
    <mergeCell ref="H299:I299"/>
    <mergeCell ref="H298:I298"/>
    <mergeCell ref="C422:D422"/>
    <mergeCell ref="H422:I422"/>
    <mergeCell ref="H332:I332"/>
    <mergeCell ref="C355:D355"/>
    <mergeCell ref="H355:I355"/>
    <mergeCell ref="C377:D377"/>
    <mergeCell ref="H377:I377"/>
    <mergeCell ref="B361:D361"/>
    <mergeCell ref="G361:I361"/>
    <mergeCell ref="B384:D384"/>
  </mergeCells>
  <conditionalFormatting sqref="I381 H19:H22 D20:D22 C42:D45 H44:I44 H402:H405 H64:H67 I66 H87:H90 I89 H109:H112 I111 H132:H135 I134 H154:H157 I156 H177:H180 I179 H199:H202 I201 H222:H225 I224 H244:H247 I246 H267:H270 I269 H289:H292 I291 H312:H315 I314 H334:H337 I336 H357:H360 I359 H379:H382 C19:C22 H42:H43 H45 C64:D67 C87:D90 C109:D112 C132:D135 C154:D157 C177:D180 C199:D202 C222:D225 C244:D247 C267:D270 C289:D292 C312:D315 C334:D337 C357:D360 C379:D382 C402:D405 I404 H424:H427 C424:D427 I426">
    <cfRule type="cellIs" priority="1" dxfId="0" operator="equal" stopIfTrue="1">
      <formula>0</formula>
    </cfRule>
  </conditionalFormatting>
  <printOptions/>
  <pageMargins left="0.1968503937007874" right="0.1968503937007874" top="0.3937007874015748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6"/>
  <sheetViews>
    <sheetView showGridLines="0" tabSelected="1" workbookViewId="0" topLeftCell="A410">
      <selection activeCell="I447" sqref="I447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4" width="11.625" style="0" customWidth="1"/>
    <col min="5" max="5" width="6.125" style="0" customWidth="1"/>
    <col min="6" max="6" width="4.75390625" style="0" customWidth="1"/>
    <col min="7" max="7" width="20.125" style="0" customWidth="1"/>
    <col min="8" max="9" width="11.625" style="0" customWidth="1"/>
  </cols>
  <sheetData>
    <row r="1" spans="1:9" s="62" customFormat="1" ht="21" customHeight="1">
      <c r="A1" s="60">
        <f>Dane!A4</f>
        <v>1</v>
      </c>
      <c r="B1" s="287" t="str">
        <f>Dane!B4</f>
        <v>Nazwisko Imię</v>
      </c>
      <c r="C1" s="288"/>
      <c r="D1" s="289"/>
      <c r="E1" s="61"/>
      <c r="F1" s="60">
        <f>Dane!A5</f>
        <v>2</v>
      </c>
      <c r="G1" s="287" t="str">
        <f>Dane!B5</f>
        <v>Nazwisko Imię</v>
      </c>
      <c r="H1" s="288"/>
      <c r="I1" s="289"/>
    </row>
    <row r="2" spans="1:9" s="50" customFormat="1" ht="16.5" customHeight="1">
      <c r="A2" s="48">
        <v>1</v>
      </c>
      <c r="B2" s="56" t="s">
        <v>72</v>
      </c>
      <c r="C2" s="293">
        <f>IF('Oceny I'!$U$4="wz","wzorowe",IF('Oceny I'!$U$4="bd","bardzo dobre",IF('Oceny I'!$U$4="db","dobre",IF('Oceny I'!$U$4="po","poprawne",IF('Oceny I'!$U$4="np","nieodpowiednie",IF('Oceny I'!$U$4="ng","naganne",""))))))</f>
      </c>
      <c r="D2" s="293"/>
      <c r="E2" s="49"/>
      <c r="F2" s="48">
        <v>1</v>
      </c>
      <c r="G2" s="77" t="s">
        <v>72</v>
      </c>
      <c r="H2" s="293" t="str">
        <f>IF('Oceny I'!$U$5="wz","wzorowe",IF('Oceny I'!$U$5="bd","bardzo dobre",IF('Oceny I'!$U$5="db","dobre",IF('Oceny I'!$U$5="po","poprawne",IF('Oceny I'!$U$5="np","nieodpowiednie",IF('Oceny I'!$U$5="ng","naganne",""))))))</f>
        <v>wzorowe</v>
      </c>
      <c r="I2" s="293"/>
    </row>
    <row r="3" spans="1:9" s="50" customFormat="1" ht="16.5" customHeight="1">
      <c r="A3" s="48">
        <v>2</v>
      </c>
      <c r="B3" s="51" t="str">
        <f>IF(Dane!$F$4="","",Dane!$F$4)</f>
        <v>Religia</v>
      </c>
      <c r="C3" s="293">
        <f>IF(OR(ISTEXT('Oceny I'!$C$4),ISBLANK('Oceny I'!$C$4)),"",CHOOSE('Oceny I'!$C$4,"niedostateczny","dopuszczający","dostateczny","dobry","bardzo dobry","celujący"))</f>
      </c>
      <c r="D3" s="293"/>
      <c r="E3" s="49"/>
      <c r="F3" s="48">
        <v>2</v>
      </c>
      <c r="G3" s="51" t="str">
        <f>IF(Dane!$F$4="","",Dane!$F$4)</f>
        <v>Religia</v>
      </c>
      <c r="H3" s="285">
        <f>IF(OR(ISTEXT('Oceny I'!$C$5),ISBLANK('Oceny I'!$C$5)),"",CHOOSE('Oceny I'!$C$5,"niedostateczny","dopuszczający","dostateczny","dobry","bardzo dobry","celujący"))</f>
      </c>
      <c r="I3" s="286"/>
    </row>
    <row r="4" spans="1:9" s="50" customFormat="1" ht="16.5" customHeight="1">
      <c r="A4" s="48">
        <v>3</v>
      </c>
      <c r="B4" s="51" t="str">
        <f>IF(Dane!$F$5="","",Dane!$F$5)</f>
        <v>Język polski</v>
      </c>
      <c r="C4" s="293">
        <f>IF(OR(ISTEXT('Oceny I'!$D$4),ISBLANK('Oceny I'!$D$4)),"",CHOOSE('Oceny I'!$D$4,"niedostateczny","dopuszczający","dostateczny","dobry","bardzo dobry","celujący"))</f>
      </c>
      <c r="D4" s="293"/>
      <c r="E4" s="49"/>
      <c r="F4" s="48">
        <v>3</v>
      </c>
      <c r="G4" s="51" t="str">
        <f>IF(Dane!$F$5="","",Dane!$F$5)</f>
        <v>Język polski</v>
      </c>
      <c r="H4" s="285">
        <f>IF(OR(ISTEXT('Oceny I'!$D$5),ISBLANK('Oceny I'!$D$5)),"",CHOOSE('Oceny I'!$D$5,"niedostateczny","dopuszczający","dostateczny","dobry","bardzo dobry","celujący"))</f>
      </c>
      <c r="I4" s="286"/>
    </row>
    <row r="5" spans="1:9" s="50" customFormat="1" ht="16.5" customHeight="1">
      <c r="A5" s="48">
        <v>4</v>
      </c>
      <c r="B5" s="51" t="str">
        <f>IF(Dane!$F$6="","",Dane!$F$6)</f>
        <v>Język niemiecki</v>
      </c>
      <c r="C5" s="293" t="str">
        <f>IF(OR(ISTEXT('Oceny I'!$E$4),ISBLANK('Oceny I'!$E$4)),"--------",CHOOSE('Oceny I'!$E$4,"niedostateczny","dopuszczający","dostateczny","dobry","bardzo dobry","celujący"))</f>
        <v>--------</v>
      </c>
      <c r="D5" s="293"/>
      <c r="E5" s="49"/>
      <c r="F5" s="48">
        <v>4</v>
      </c>
      <c r="G5" s="51" t="str">
        <f>IF(Dane!$F$6="","",Dane!$F$6)</f>
        <v>Język niemiecki</v>
      </c>
      <c r="H5" s="285" t="str">
        <f>IF(OR(ISTEXT('Oceny I'!$E$5),ISBLANK('Oceny I'!$E$5)),"--------",CHOOSE('Oceny I'!$E$5,"niedostateczny","dopuszczający","dostateczny","dobry","bardzo dobry","celujący"))</f>
        <v>--------</v>
      </c>
      <c r="I5" s="286"/>
    </row>
    <row r="6" spans="1:9" s="50" customFormat="1" ht="16.5" customHeight="1">
      <c r="A6" s="48">
        <v>5</v>
      </c>
      <c r="B6" s="51" t="str">
        <f>IF(Dane!$F$7="","",Dane!$F$7)</f>
        <v>Język angielski</v>
      </c>
      <c r="C6" s="293" t="str">
        <f>IF(OR(ISTEXT('Oceny I'!$F$4),ISBLANK('Oceny I'!$F$4)),"--------",CHOOSE('Oceny I'!$F$4,"niedostateczny","dopuszczający","dostateczny","dobry","bardzo dobry","celujący"))</f>
        <v>--------</v>
      </c>
      <c r="D6" s="293"/>
      <c r="E6" s="49"/>
      <c r="F6" s="48">
        <v>5</v>
      </c>
      <c r="G6" s="51" t="str">
        <f>IF(Dane!$F$7="","",Dane!$F$7)</f>
        <v>Język angielski</v>
      </c>
      <c r="H6" s="285" t="str">
        <f>IF(OR(ISTEXT('Oceny I'!$F$5),ISBLANK('Oceny I'!$F$5)),"--------",CHOOSE('Oceny I'!$F$5,"niedostateczny","dopuszczający","dostateczny","dobry","bardzo dobry","celujący"))</f>
        <v>bardzo dobry</v>
      </c>
      <c r="I6" s="286"/>
    </row>
    <row r="7" spans="1:9" s="50" customFormat="1" ht="16.5" customHeight="1">
      <c r="A7" s="48">
        <v>6</v>
      </c>
      <c r="B7" s="51" t="str">
        <f>IF(Dane!$F$8="","",Dane!$F$8)</f>
        <v>Język francuski</v>
      </c>
      <c r="C7" s="293" t="str">
        <f>IF(OR(ISTEXT('Oceny I'!$G$4),ISBLANK('Oceny I'!$G$4)),"--------",CHOOSE('Oceny I'!$G$4,"niedostateczny","dopuszczający","dostateczny","dobry","bardzo dobry","celujący"))</f>
        <v>--------</v>
      </c>
      <c r="D7" s="293"/>
      <c r="E7" s="49"/>
      <c r="F7" s="48">
        <v>6</v>
      </c>
      <c r="G7" s="51" t="str">
        <f>IF(Dane!$F$8="","",Dane!$F$8)</f>
        <v>Język francuski</v>
      </c>
      <c r="H7" s="285" t="str">
        <f>IF(OR(ISTEXT('Oceny I'!$G$5),ISBLANK('Oceny I'!$G$5)),"--------",CHOOSE('Oceny I'!$G$5,"niedostateczny","dopuszczający","dostateczny","dobry","bardzo dobry","celujący"))</f>
        <v>--------</v>
      </c>
      <c r="I7" s="286"/>
    </row>
    <row r="8" spans="1:9" s="50" customFormat="1" ht="16.5" customHeight="1">
      <c r="A8" s="48">
        <v>7</v>
      </c>
      <c r="B8" s="51" t="str">
        <f>IF(Dane!$F$9="","",Dane!$F$9)</f>
        <v>Język rosyjski</v>
      </c>
      <c r="C8" s="293" t="str">
        <f>IF(OR(ISTEXT('Oceny I'!$H$4),ISBLANK('Oceny I'!$H$4)),"--------",CHOOSE('Oceny I'!$H$4,"niedostateczny","dopuszczający","dostateczny","dobry","bardzo dobry","celujący"))</f>
        <v>dostateczny</v>
      </c>
      <c r="D8" s="293"/>
      <c r="E8" s="49"/>
      <c r="F8" s="48">
        <v>7</v>
      </c>
      <c r="G8" s="51" t="str">
        <f>IF(Dane!$F$9="","",Dane!$F$9)</f>
        <v>Język rosyjski</v>
      </c>
      <c r="H8" s="285" t="str">
        <f>IF(OR(ISTEXT('Oceny I'!$H$5),ISBLANK('Oceny I'!$H$5)),"--------",CHOOSE('Oceny I'!$H$5,"niedostateczny","dopuszczający","dostateczny","dobry","bardzo dobry","celujący"))</f>
        <v>--------</v>
      </c>
      <c r="I8" s="286"/>
    </row>
    <row r="9" spans="1:9" s="50" customFormat="1" ht="16.5" customHeight="1">
      <c r="A9" s="48">
        <v>8</v>
      </c>
      <c r="B9" s="51" t="str">
        <f>IF(Dane!$F$10="","",Dane!$F$10)</f>
        <v>Matematyka</v>
      </c>
      <c r="C9" s="293">
        <f>IF(OR(ISTEXT('Oceny I'!$I$4),ISBLANK('Oceny I'!$I$4)),"",CHOOSE('Oceny I'!$I$4,"niedostateczny","dopuszczający","dostateczny","dobry","bardzo dobry","celujący"))</f>
      </c>
      <c r="D9" s="293"/>
      <c r="E9" s="49"/>
      <c r="F9" s="48">
        <v>8</v>
      </c>
      <c r="G9" s="51" t="str">
        <f>IF(Dane!$F$10="","",Dane!$F$10)</f>
        <v>Matematyka</v>
      </c>
      <c r="H9" s="285">
        <f>IF(OR(ISTEXT('Oceny I'!$I$5),ISBLANK('Oceny I'!$I$5)),"",CHOOSE('Oceny I'!$I$5,"niedostateczny","dopuszczający","dostateczny","dobry","bardzo dobry","celujący"))</f>
      </c>
      <c r="I9" s="286"/>
    </row>
    <row r="10" spans="1:9" s="50" customFormat="1" ht="16.5" customHeight="1">
      <c r="A10" s="48">
        <v>9</v>
      </c>
      <c r="B10" s="51" t="str">
        <f>IF(Dane!$F$11="","",Dane!$F$11)</f>
        <v>Fizyka</v>
      </c>
      <c r="C10" s="285">
        <f>IF(OR(ISTEXT('Oceny I'!$J$4),ISBLANK('Oceny I'!$J$4)),"",CHOOSE('Oceny I'!$J$4,"niedostateczny","dopuszczający","dostateczny","dobry","bardzo dobry","celujący"))</f>
      </c>
      <c r="D10" s="286"/>
      <c r="E10" s="49"/>
      <c r="F10" s="48">
        <v>9</v>
      </c>
      <c r="G10" s="51" t="str">
        <f>IF(Dane!$F$11="","",Dane!$F$11)</f>
        <v>Fizyka</v>
      </c>
      <c r="H10" s="285">
        <f>IF(OR(ISTEXT('Oceny I'!$J$5),ISBLANK('Oceny I'!$J$5)),"",CHOOSE('Oceny I'!$J$5,"niedostateczny","dopuszczający","dostateczny","dobry","bardzo dobry","celujący"))</f>
      </c>
      <c r="I10" s="286"/>
    </row>
    <row r="11" spans="1:9" s="50" customFormat="1" ht="16.5" customHeight="1">
      <c r="A11" s="48">
        <v>10</v>
      </c>
      <c r="B11" s="51" t="str">
        <f>IF(Dane!$F$12="","",Dane!$F$12)</f>
        <v>Chemia</v>
      </c>
      <c r="C11" s="285" t="str">
        <f>IF(OR(ISTEXT('Oceny I'!$K$4),ISBLANK('Oceny I'!$K$4)),"",CHOOSE('Oceny I'!$K$4,"niedostateczny","dopuszczający","dostateczny","dobry","bardzo dobry","celujący"))</f>
        <v>bardzo dobry</v>
      </c>
      <c r="D11" s="286"/>
      <c r="E11" s="49"/>
      <c r="F11" s="48">
        <v>10</v>
      </c>
      <c r="G11" s="51" t="str">
        <f>IF(Dane!$F$12="","",Dane!$F$12)</f>
        <v>Chemia</v>
      </c>
      <c r="H11" s="285">
        <f>IF(OR(ISTEXT('Oceny I'!$K$5),ISBLANK('Oceny I'!$K$5)),"",CHOOSE('Oceny I'!$K$5,"niedostateczny","dopuszczający","dostateczny","dobry","bardzo dobry","celujący"))</f>
      </c>
      <c r="I11" s="286"/>
    </row>
    <row r="12" spans="1:9" s="50" customFormat="1" ht="16.5" customHeight="1">
      <c r="A12" s="48">
        <v>11</v>
      </c>
      <c r="B12" s="51" t="str">
        <f>IF(Dane!$F$13="","",Dane!$F$13)</f>
        <v>Geografia</v>
      </c>
      <c r="C12" s="285">
        <f>IF(OR(ISTEXT('Oceny I'!$L$4),ISBLANK('Oceny I'!$L$4)),"",CHOOSE('Oceny I'!$L$4,"niedostateczny","dopuszczający","dostateczny","dobry","bardzo dobry","celujący"))</f>
      </c>
      <c r="D12" s="286"/>
      <c r="E12" s="49"/>
      <c r="F12" s="48">
        <v>11</v>
      </c>
      <c r="G12" s="51" t="str">
        <f>IF(Dane!$F$13="","",Dane!$F$13)</f>
        <v>Geografia</v>
      </c>
      <c r="H12" s="285">
        <f>IF(OR(ISTEXT('Oceny I'!$L$5),ISBLANK('Oceny I'!$L$5)),"",CHOOSE('Oceny I'!$L$5,"niedostateczny","dopuszczający","dostateczny","dobry","bardzo dobry","celujący"))</f>
      </c>
      <c r="I12" s="286"/>
    </row>
    <row r="13" spans="1:9" s="50" customFormat="1" ht="16.5" customHeight="1">
      <c r="A13" s="48">
        <v>12</v>
      </c>
      <c r="B13" s="51" t="str">
        <f>IF(Dane!$F$14="","",Dane!$F$14)</f>
        <v>Historia</v>
      </c>
      <c r="C13" s="285">
        <f>IF(OR(ISTEXT('Oceny I'!$M$4),ISBLANK('Oceny I'!$M$4)),"",CHOOSE('Oceny I'!$M$4,"niedostateczny","dopuszczający","dostateczny","dobry","bardzo dobry","celujący"))</f>
      </c>
      <c r="D13" s="286"/>
      <c r="E13" s="49"/>
      <c r="F13" s="48">
        <v>12</v>
      </c>
      <c r="G13" s="51" t="str">
        <f>IF(Dane!$F$14="","",Dane!$F$14)</f>
        <v>Historia</v>
      </c>
      <c r="H13" s="285">
        <f>IF(OR(ISTEXT('Oceny I'!$M$5),ISBLANK('Oceny I'!$M$5)),"",CHOOSE('Oceny I'!$M$5,"niedostateczny","dopuszczający","dostateczny","dobry","bardzo dobry","celujący"))</f>
      </c>
      <c r="I13" s="286"/>
    </row>
    <row r="14" spans="1:9" s="50" customFormat="1" ht="16.5" customHeight="1">
      <c r="A14" s="48">
        <v>13</v>
      </c>
      <c r="B14" s="51" t="str">
        <f>IF(Dane!$F$15="","",Dane!$F$15)</f>
        <v>W-F</v>
      </c>
      <c r="C14" s="285">
        <f>IF(OR(ISTEXT('Oceny I'!$N$4),ISBLANK('Oceny I'!$N$4)),"",CHOOSE('Oceny I'!$N$4,"niedostateczny","dopuszczający","dostateczny","dobry","bardzo dobry","celujący"))</f>
      </c>
      <c r="D14" s="286"/>
      <c r="E14" s="49"/>
      <c r="F14" s="48">
        <v>13</v>
      </c>
      <c r="G14" s="51" t="str">
        <f>IF(Dane!$F$15="","",Dane!$F$15)</f>
        <v>W-F</v>
      </c>
      <c r="H14" s="285">
        <f>IF(OR(ISTEXT('Oceny I'!$N$5),ISBLANK('Oceny I'!$N$5)),"",CHOOSE('Oceny I'!$N$5,"niedostateczny","dopuszczający","dostateczny","dobry","bardzo dobry","celujący"))</f>
      </c>
      <c r="I14" s="286"/>
    </row>
    <row r="15" spans="1:9" s="50" customFormat="1" ht="16.5" customHeight="1">
      <c r="A15" s="48">
        <v>14</v>
      </c>
      <c r="B15" s="51" t="str">
        <f>IF(Dane!$F$16="","",Dane!$F$16)</f>
        <v>Podstawy. przeds.</v>
      </c>
      <c r="C15" s="285" t="str">
        <f>IF(OR(ISTEXT('Oceny I'!$O$4),ISBLANK('Oceny I'!$O$4)),"",CHOOSE('Oceny I'!$O$4,"niedostateczny","dopuszczający","dostateczny","dobry","bardzo dobry","celujący"))</f>
        <v>dopuszczający</v>
      </c>
      <c r="D15" s="286"/>
      <c r="E15" s="49"/>
      <c r="F15" s="48">
        <v>14</v>
      </c>
      <c r="G15" s="51" t="str">
        <f>IF(Dane!$F$16="","",Dane!$F$16)</f>
        <v>Podstawy. przeds.</v>
      </c>
      <c r="H15" s="285">
        <f>IF(OR(ISTEXT('Oceny I'!$O$5),ISBLANK('Oceny I'!$O$5)),"",CHOOSE('Oceny I'!$O$5,"niedostateczny","dopuszczający","dostateczny","dobry","bardzo dobry","celujący"))</f>
      </c>
      <c r="I15" s="286"/>
    </row>
    <row r="16" spans="1:9" s="50" customFormat="1" ht="16.5" customHeight="1">
      <c r="A16" s="48">
        <v>15</v>
      </c>
      <c r="B16" s="51" t="str">
        <f>IF(Dane!$F$17="","",Dane!$F$17)</f>
        <v>Funkcj. przed. w. w.</v>
      </c>
      <c r="C16" s="285">
        <f>IF(OR(ISTEXT('Oceny I'!$P$4),ISBLANK('Oceny I'!$P$4)),"",CHOOSE('Oceny I'!$P$4,"niedostateczny","dopuszczający","dostateczny","dobry","bardzo dobry","celujący"))</f>
      </c>
      <c r="D16" s="286"/>
      <c r="E16" s="49"/>
      <c r="F16" s="48">
        <v>15</v>
      </c>
      <c r="G16" s="51" t="str">
        <f>IF(Dane!$F$17="","",Dane!$F$17)</f>
        <v>Funkcj. przed. w. w.</v>
      </c>
      <c r="H16" s="285">
        <f>IF(OR(ISTEXT('Oceny I'!$P$5),ISBLANK('Oceny I'!$P$5)),"",CHOOSE('Oceny I'!$P$5,"niedostateczny","dopuszczający","dostateczny","dobry","bardzo dobry","celujący"))</f>
      </c>
      <c r="I16" s="286"/>
    </row>
    <row r="17" spans="1:9" s="50" customFormat="1" ht="16.5" customHeight="1">
      <c r="A17" s="48">
        <v>16</v>
      </c>
      <c r="B17" s="51" t="str">
        <f>IF(Dane!$F$18="","",Dane!$F$18)</f>
        <v>Praca biurowa</v>
      </c>
      <c r="C17" s="285">
        <f>IF(OR(ISTEXT('Oceny I'!$Q$4),ISBLANK('Oceny I'!$Q$4)),"",CHOOSE('Oceny I'!$Q$4,"niedostateczny","dopuszczający","dostateczny","dobry","bardzo dobry","celujący"))</f>
      </c>
      <c r="D17" s="286"/>
      <c r="E17" s="49"/>
      <c r="F17" s="48">
        <v>16</v>
      </c>
      <c r="G17" s="51" t="str">
        <f>IF(Dane!$F$18="","",Dane!$F$18)</f>
        <v>Praca biurowa</v>
      </c>
      <c r="H17" s="285">
        <f>IF(OR(ISTEXT('Oceny I'!$Q$5),ISBLANK('Oceny I'!$Q$5)),"",CHOOSE('Oceny I'!$Q$5,"niedostateczny","dopuszczający","dostateczny","dobry","bardzo dobry","celujący"))</f>
      </c>
      <c r="I17" s="286"/>
    </row>
    <row r="18" spans="1:9" s="50" customFormat="1" ht="16.5" customHeight="1">
      <c r="A18" s="48">
        <v>17</v>
      </c>
      <c r="B18" s="51">
        <f>IF(Dane!$F$19="","",Dane!$F$19)</f>
      </c>
      <c r="C18" s="285">
        <f>IF(OR(ISTEXT('Oceny I'!$S$4),ISBLANK('Oceny I'!$S$4)),"",CHOOSE('Oceny I'!$S$4,"niedostateczny","dopuszczający","dostateczny","dobry","bardzo dobry","celujący"))</f>
      </c>
      <c r="D18" s="286"/>
      <c r="E18" s="49"/>
      <c r="F18" s="48">
        <v>17</v>
      </c>
      <c r="G18" s="51">
        <f>IF(Dane!$F$19="","",Dane!$F$19)</f>
      </c>
      <c r="H18" s="285">
        <f>IF(OR(ISTEXT('Oceny I'!$S$5),ISBLANK('Oceny I'!$S$5)),"",CHOOSE('Oceny I'!$S$5,"niedostateczny","dopuszczający","dostateczny","dobry","bardzo dobry","celujący"))</f>
      </c>
      <c r="I18" s="286"/>
    </row>
    <row r="19" spans="1:9" s="50" customFormat="1" ht="16.5" customHeight="1">
      <c r="A19" s="48">
        <v>18</v>
      </c>
      <c r="B19" s="51">
        <f>IF(Dane!$F$20="","",Dane!$F$20)</f>
      </c>
      <c r="C19" s="285">
        <f>IF(OR(ISTEXT('Oceny I'!$T$4),ISBLANK('Oceny I'!$T$4)),"",CHOOSE('Oceny I'!$T$4,"niedostateczny","dopuszczający","dostateczny","dobry","bardzo dobry","celujący"))</f>
      </c>
      <c r="D19" s="286"/>
      <c r="E19" s="49"/>
      <c r="F19" s="48">
        <v>18</v>
      </c>
      <c r="G19" s="51">
        <f>IF(Dane!$F$20="","",Dane!$F$20)</f>
      </c>
      <c r="H19" s="285">
        <f>IF(OR(ISTEXT('Oceny I'!$T$5),ISBLANK('Oceny I'!$T$5)),"",CHOOSE('Oceny I'!$T$5,"niedostateczny","dopuszczający","dostateczny","dobry","bardzo dobry","celujący"))</f>
      </c>
      <c r="I19" s="286"/>
    </row>
    <row r="20" spans="1:9" s="50" customFormat="1" ht="16.5" customHeight="1">
      <c r="A20" s="293"/>
      <c r="B20" s="51" t="s">
        <v>69</v>
      </c>
      <c r="C20" s="74">
        <f>'Oceny I'!$AD$4</f>
        <v>0</v>
      </c>
      <c r="D20" s="75"/>
      <c r="E20" s="49"/>
      <c r="F20" s="293"/>
      <c r="G20" s="51" t="s">
        <v>69</v>
      </c>
      <c r="H20" s="74">
        <f>'Oceny I'!$AD$5</f>
        <v>0</v>
      </c>
      <c r="I20" s="78"/>
    </row>
    <row r="21" spans="1:9" s="50" customFormat="1" ht="16.5" customHeight="1">
      <c r="A21" s="293"/>
      <c r="B21" s="51" t="s">
        <v>70</v>
      </c>
      <c r="C21" s="74">
        <f>'Oceny I'!$AE$4</f>
        <v>0</v>
      </c>
      <c r="D21" s="75"/>
      <c r="E21" s="49"/>
      <c r="F21" s="293"/>
      <c r="G21" s="51" t="s">
        <v>70</v>
      </c>
      <c r="H21" s="74">
        <f>'Oceny I'!$AE$5</f>
        <v>0</v>
      </c>
      <c r="I21" s="78"/>
    </row>
    <row r="22" spans="1:9" s="50" customFormat="1" ht="16.5" customHeight="1">
      <c r="A22" s="293"/>
      <c r="B22" s="51" t="s">
        <v>85</v>
      </c>
      <c r="C22" s="52">
        <f>SUM(C20:C21)</f>
        <v>0</v>
      </c>
      <c r="D22" s="76">
        <f>mieś!$U4</f>
      </c>
      <c r="E22" s="49"/>
      <c r="F22" s="293"/>
      <c r="G22" s="51" t="s">
        <v>85</v>
      </c>
      <c r="H22" s="52">
        <f>SUM(H20:H21)</f>
        <v>0</v>
      </c>
      <c r="I22" s="189">
        <f>mieś!$U5</f>
      </c>
    </row>
    <row r="23" spans="1:9" s="50" customFormat="1" ht="16.5" customHeight="1">
      <c r="A23" s="293"/>
      <c r="B23" s="51" t="s">
        <v>156</v>
      </c>
      <c r="C23" s="52">
        <f>'Oceny I'!$AF$4</f>
        <v>0</v>
      </c>
      <c r="D23" s="303">
        <f>'Oceny I'!AB4</f>
        <v>3.3333333333333335</v>
      </c>
      <c r="E23" s="53"/>
      <c r="F23" s="293"/>
      <c r="G23" s="51" t="s">
        <v>156</v>
      </c>
      <c r="H23" s="52">
        <f>'Oceny I'!$AF$5</f>
        <v>0</v>
      </c>
      <c r="I23" s="304">
        <f>'Oceny I'!AB5</f>
        <v>5</v>
      </c>
    </row>
    <row r="24" spans="1:8" s="50" customFormat="1" ht="9" customHeight="1">
      <c r="A24" s="54"/>
      <c r="B24" s="54"/>
      <c r="C24" s="55"/>
      <c r="D24" s="55"/>
      <c r="E24" s="53"/>
      <c r="F24" s="54"/>
      <c r="G24" s="54"/>
      <c r="H24" s="55"/>
    </row>
    <row r="25" spans="1:9" s="62" customFormat="1" ht="21" customHeight="1">
      <c r="A25" s="60">
        <f>Dane!A6</f>
        <v>3</v>
      </c>
      <c r="B25" s="287" t="str">
        <f>Dane!B6</f>
        <v>Nazwisko Imię</v>
      </c>
      <c r="C25" s="288"/>
      <c r="D25" s="289"/>
      <c r="E25" s="63"/>
      <c r="F25" s="60">
        <f>Dane!A7</f>
        <v>4</v>
      </c>
      <c r="G25" s="287" t="str">
        <f>Dane!B7</f>
        <v>Nazwisko Imię</v>
      </c>
      <c r="H25" s="288"/>
      <c r="I25" s="289"/>
    </row>
    <row r="26" spans="1:9" s="50" customFormat="1" ht="16.5" customHeight="1">
      <c r="A26" s="48">
        <v>1</v>
      </c>
      <c r="B26" s="77" t="s">
        <v>72</v>
      </c>
      <c r="C26" s="293">
        <f>IF('Oceny I'!$U$6="wz","wzorowe",IF('Oceny I'!$U$6="bd","bardzo dobre",IF('Oceny I'!$U$6="db","dobre",IF('Oceny I'!$U$6="po","poprawne",IF('Oceny I'!$U$6="np","nieodpowiednie",IF('Oceny I'!$U$6="ng","naganne",""))))))</f>
      </c>
      <c r="D26" s="293"/>
      <c r="E26" s="53"/>
      <c r="F26" s="48">
        <v>1</v>
      </c>
      <c r="G26" s="77" t="s">
        <v>72</v>
      </c>
      <c r="H26" s="293" t="str">
        <f>IF('Oceny I'!$U$7="wz","wzorowe",IF('Oceny I'!$U$7="bd","bardzo dobre",IF('Oceny I'!$U$7="db","dobre",IF('Oceny I'!$U$7="po","poprawne",IF('Oceny I'!$U$7="np","nieodpowiednie",IF('Oceny I'!$U$7="ng","naganne",""))))))</f>
        <v>poprawne</v>
      </c>
      <c r="I26" s="293"/>
    </row>
    <row r="27" spans="1:9" s="50" customFormat="1" ht="16.5" customHeight="1">
      <c r="A27" s="48">
        <v>2</v>
      </c>
      <c r="B27" s="51" t="str">
        <f>IF(Dane!$F$4="","",Dane!$F$4)</f>
        <v>Religia</v>
      </c>
      <c r="C27" s="285">
        <f>IF(OR(ISTEXT('Oceny I'!$C$6),ISBLANK('Oceny I'!$C$6)),"",CHOOSE('Oceny I'!$C$6,"niedostateczny","dopuszczający","dostateczny","dobry","bardzo dobry","celujący"))</f>
      </c>
      <c r="D27" s="286"/>
      <c r="E27" s="49"/>
      <c r="F27" s="48">
        <v>2</v>
      </c>
      <c r="G27" s="51" t="str">
        <f>IF(Dane!$F$4="","",Dane!$F$4)</f>
        <v>Religia</v>
      </c>
      <c r="H27" s="285">
        <f>IF(OR(ISTEXT('Oceny I'!$C$7),ISBLANK('Oceny I'!$C$7)),"",CHOOSE('Oceny I'!$C$7,"niedostateczny","dopuszczający","dostateczny","dobry","bardzo dobry","celujący"))</f>
      </c>
      <c r="I27" s="286"/>
    </row>
    <row r="28" spans="1:9" s="50" customFormat="1" ht="16.5" customHeight="1">
      <c r="A28" s="48">
        <v>3</v>
      </c>
      <c r="B28" s="51" t="str">
        <f>IF(Dane!$F$5="","",Dane!$F$5)</f>
        <v>Język polski</v>
      </c>
      <c r="C28" s="285">
        <f>IF(OR(ISTEXT('Oceny I'!$D$6),ISBLANK('Oceny I'!$D$6)),"",CHOOSE('Oceny I'!$D$6,"niedostateczny","dopuszczający","dostateczny","dobry","bardzo dobry","celujący"))</f>
      </c>
      <c r="D28" s="286"/>
      <c r="E28" s="49"/>
      <c r="F28" s="48">
        <v>3</v>
      </c>
      <c r="G28" s="51" t="str">
        <f>IF(Dane!$F$5="","",Dane!$F$5)</f>
        <v>Język polski</v>
      </c>
      <c r="H28" s="285">
        <f>IF(OR(ISTEXT('Oceny I'!$D$7),ISBLANK('Oceny I'!$D$7)),"",CHOOSE('Oceny I'!$D$7,"niedostateczny","dopuszczający","dostateczny","dobry","bardzo dobry","celujący"))</f>
      </c>
      <c r="I28" s="286"/>
    </row>
    <row r="29" spans="1:9" s="50" customFormat="1" ht="16.5" customHeight="1">
      <c r="A29" s="48">
        <v>4</v>
      </c>
      <c r="B29" s="51" t="str">
        <f>IF(Dane!$F$6="","",Dane!$F$6)</f>
        <v>Język niemiecki</v>
      </c>
      <c r="C29" s="285" t="str">
        <f>IF(OR(ISTEXT('Oceny I'!$E$6),ISBLANK('Oceny I'!$E$6)),"--------",CHOOSE('Oceny I'!$E$6,"niedostateczny","dopuszczający","dostateczny","dobry","bardzo dobry","celujący"))</f>
        <v>--------</v>
      </c>
      <c r="D29" s="286"/>
      <c r="E29" s="49"/>
      <c r="F29" s="48">
        <v>4</v>
      </c>
      <c r="G29" s="51" t="str">
        <f>IF(Dane!$F$6="","",Dane!$F$6)</f>
        <v>Język niemiecki</v>
      </c>
      <c r="H29" s="285" t="str">
        <f>IF(OR(ISTEXT('Oceny I'!$E$7),ISBLANK('Oceny I'!$E$7)),"--------",CHOOSE('Oceny I'!$E$7,"niedostateczny","dopuszczający","dostateczny","dobry","bardzo dobry","celujący"))</f>
        <v>--------</v>
      </c>
      <c r="I29" s="286"/>
    </row>
    <row r="30" spans="1:9" s="50" customFormat="1" ht="16.5" customHeight="1">
      <c r="A30" s="48">
        <v>5</v>
      </c>
      <c r="B30" s="51" t="str">
        <f>IF(Dane!$F$7="","",Dane!$F$7)</f>
        <v>Język angielski</v>
      </c>
      <c r="C30" s="285" t="str">
        <f>IF(OR(ISTEXT('Oceny I'!$F$6),ISBLANK('Oceny I'!$F$6)),"--------",CHOOSE('Oceny I'!$F$6,"niedostateczny","dopuszczający","dostateczny","dobry","bardzo dobry","celujący"))</f>
        <v>--------</v>
      </c>
      <c r="D30" s="286"/>
      <c r="E30" s="49"/>
      <c r="F30" s="48">
        <v>5</v>
      </c>
      <c r="G30" s="51" t="str">
        <f>IF(Dane!$F$7="","",Dane!$F$7)</f>
        <v>Język angielski</v>
      </c>
      <c r="H30" s="285" t="str">
        <f>IF(OR(ISTEXT('Oceny I'!$F$7),ISBLANK('Oceny I'!$F$7)),"--------",CHOOSE('Oceny I'!$F$7,"niedostateczny","dopuszczający","dostateczny","dobry","bardzo dobry","celujący"))</f>
        <v>--------</v>
      </c>
      <c r="I30" s="286"/>
    </row>
    <row r="31" spans="1:9" s="50" customFormat="1" ht="16.5" customHeight="1">
      <c r="A31" s="48">
        <v>6</v>
      </c>
      <c r="B31" s="51" t="str">
        <f>IF(Dane!$F$8="","",Dane!$F$8)</f>
        <v>Język francuski</v>
      </c>
      <c r="C31" s="285" t="str">
        <f>IF(OR(ISTEXT('Oceny I'!$G$6),ISBLANK('Oceny I'!$G$6)),"--------",CHOOSE('Oceny I'!$G$6,"niedostateczny","dopuszczający","dostateczny","dobry","bardzo dobry","celujący"))</f>
        <v>--------</v>
      </c>
      <c r="D31" s="286"/>
      <c r="E31" s="49"/>
      <c r="F31" s="48">
        <v>6</v>
      </c>
      <c r="G31" s="51" t="str">
        <f>IF(Dane!$F$8="","",Dane!$F$8)</f>
        <v>Język francuski</v>
      </c>
      <c r="H31" s="285" t="str">
        <f>IF(OR(ISTEXT('Oceny I'!$G$7),ISBLANK('Oceny I'!$G$7)),"--------",CHOOSE('Oceny I'!$G$7,"niedostateczny","dopuszczający","dostateczny","dobry","bardzo dobry","celujący"))</f>
        <v>--------</v>
      </c>
      <c r="I31" s="286"/>
    </row>
    <row r="32" spans="1:9" s="50" customFormat="1" ht="16.5" customHeight="1">
      <c r="A32" s="48">
        <v>7</v>
      </c>
      <c r="B32" s="51" t="str">
        <f>IF(Dane!$F$9="","",Dane!$F$9)</f>
        <v>Język rosyjski</v>
      </c>
      <c r="C32" s="285" t="str">
        <f>IF(OR(ISTEXT('Oceny I'!$H$6),ISBLANK('Oceny I'!$H$6)),"--------",CHOOSE('Oceny I'!$H$6,"niedostateczny","dopuszczający","dostateczny","dobry","bardzo dobry","celujący"))</f>
        <v>--------</v>
      </c>
      <c r="D32" s="286"/>
      <c r="E32" s="49"/>
      <c r="F32" s="48">
        <v>7</v>
      </c>
      <c r="G32" s="51" t="str">
        <f>IF(Dane!$F$9="","",Dane!$F$9)</f>
        <v>Język rosyjski</v>
      </c>
      <c r="H32" s="285" t="str">
        <f>IF(OR(ISTEXT('Oceny I'!$H$7),ISBLANK('Oceny I'!$H$7)),"--------",CHOOSE('Oceny I'!$H$7,"niedostateczny","dopuszczający","dostateczny","dobry","bardzo dobry","celujący"))</f>
        <v>dobry</v>
      </c>
      <c r="I32" s="286"/>
    </row>
    <row r="33" spans="1:9" s="50" customFormat="1" ht="16.5" customHeight="1">
      <c r="A33" s="48">
        <v>8</v>
      </c>
      <c r="B33" s="51" t="str">
        <f>IF(Dane!$F$10="","",Dane!$F$10)</f>
        <v>Matematyka</v>
      </c>
      <c r="C33" s="285">
        <f>IF(OR(ISTEXT('Oceny I'!$I$6),ISBLANK('Oceny I'!$I$6)),"",CHOOSE('Oceny I'!$I$6,"niedostateczny","dopuszczający","dostateczny","dobry","bardzo dobry","celujący"))</f>
      </c>
      <c r="D33" s="286"/>
      <c r="E33" s="49"/>
      <c r="F33" s="48">
        <v>8</v>
      </c>
      <c r="G33" s="51" t="str">
        <f>IF(Dane!$F$10="","",Dane!$F$10)</f>
        <v>Matematyka</v>
      </c>
      <c r="H33" s="285">
        <f>IF(OR(ISTEXT('Oceny I'!$I$7),ISBLANK('Oceny I'!$I$7)),"",CHOOSE('Oceny I'!$I$7,"niedostateczny","dopuszczający","dostateczny","dobry","bardzo dobry","celujący"))</f>
      </c>
      <c r="I33" s="286"/>
    </row>
    <row r="34" spans="1:9" s="50" customFormat="1" ht="16.5" customHeight="1">
      <c r="A34" s="48">
        <v>9</v>
      </c>
      <c r="B34" s="51" t="str">
        <f>IF(Dane!$F$11="","",Dane!$F$11)</f>
        <v>Fizyka</v>
      </c>
      <c r="C34" s="285">
        <f>IF(OR(ISTEXT('Oceny I'!$J$6),ISBLANK('Oceny I'!$J$6)),"",CHOOSE('Oceny I'!$J$6,"niedostateczny","dopuszczający","dostateczny","dobry","bardzo dobry","celujący"))</f>
      </c>
      <c r="D34" s="286"/>
      <c r="E34" s="49"/>
      <c r="F34" s="48">
        <v>9</v>
      </c>
      <c r="G34" s="51" t="str">
        <f>IF(Dane!$F$11="","",Dane!$F$11)</f>
        <v>Fizyka</v>
      </c>
      <c r="H34" s="285">
        <f>IF(OR(ISTEXT('Oceny I'!$J$7),ISBLANK('Oceny I'!$J$7)),"",CHOOSE('Oceny I'!$J$7,"niedostateczny","dopuszczający","dostateczny","dobry","bardzo dobry","celujący"))</f>
      </c>
      <c r="I34" s="286"/>
    </row>
    <row r="35" spans="1:9" s="50" customFormat="1" ht="16.5" customHeight="1">
      <c r="A35" s="48">
        <v>10</v>
      </c>
      <c r="B35" s="51" t="str">
        <f>IF(Dane!$F$12="","",Dane!$F$12)</f>
        <v>Chemia</v>
      </c>
      <c r="C35" s="285">
        <f>IF(OR(ISTEXT('Oceny I'!$K$6),ISBLANK('Oceny I'!$K$6)),"",CHOOSE('Oceny I'!$K$6,"niedostateczny","dopuszczający","dostateczny","dobry","bardzo dobry","celujący"))</f>
      </c>
      <c r="D35" s="286"/>
      <c r="E35" s="49"/>
      <c r="F35" s="48">
        <v>10</v>
      </c>
      <c r="G35" s="51" t="str">
        <f>IF(Dane!$F$12="","",Dane!$F$12)</f>
        <v>Chemia</v>
      </c>
      <c r="H35" s="285">
        <f>IF(OR(ISTEXT('Oceny I'!$K$7),ISBLANK('Oceny I'!$K$7)),"",CHOOSE('Oceny I'!$K$7,"niedostateczny","dopuszczający","dostateczny","dobry","bardzo dobry","celujący"))</f>
      </c>
      <c r="I35" s="286"/>
    </row>
    <row r="36" spans="1:9" s="50" customFormat="1" ht="16.5" customHeight="1">
      <c r="A36" s="48">
        <v>11</v>
      </c>
      <c r="B36" s="51" t="str">
        <f>IF(Dane!$F$13="","",Dane!$F$13)</f>
        <v>Geografia</v>
      </c>
      <c r="C36" s="285">
        <f>IF(OR(ISTEXT('Oceny I'!$L$6),ISBLANK('Oceny I'!$L$6)),"",CHOOSE('Oceny I'!$L$6,"niedostateczny","dopuszczający","dostateczny","dobry","bardzo dobry","celujący"))</f>
      </c>
      <c r="D36" s="286"/>
      <c r="E36" s="49"/>
      <c r="F36" s="48">
        <v>11</v>
      </c>
      <c r="G36" s="51" t="str">
        <f>IF(Dane!$F$13="","",Dane!$F$13)</f>
        <v>Geografia</v>
      </c>
      <c r="H36" s="285">
        <f>IF(OR(ISTEXT('Oceny I'!$L$7),ISBLANK('Oceny I'!$L$7)),"",CHOOSE('Oceny I'!$L$7,"niedostateczny","dopuszczający","dostateczny","dobry","bardzo dobry","celujący"))</f>
      </c>
      <c r="I36" s="286"/>
    </row>
    <row r="37" spans="1:9" s="50" customFormat="1" ht="16.5" customHeight="1">
      <c r="A37" s="48">
        <v>12</v>
      </c>
      <c r="B37" s="51" t="str">
        <f>IF(Dane!$F$14="","",Dane!$F$14)</f>
        <v>Historia</v>
      </c>
      <c r="C37" s="285">
        <f>IF(OR(ISTEXT('Oceny I'!$M$6),ISBLANK('Oceny I'!$M$6)),"",CHOOSE('Oceny I'!$M$6,"niedostateczny","dopuszczający","dostateczny","dobry","bardzo dobry","celujący"))</f>
      </c>
      <c r="D37" s="286"/>
      <c r="E37" s="49"/>
      <c r="F37" s="48">
        <v>12</v>
      </c>
      <c r="G37" s="51" t="str">
        <f>IF(Dane!$F$14="","",Dane!$F$14)</f>
        <v>Historia</v>
      </c>
      <c r="H37" s="285">
        <f>IF(OR(ISTEXT('Oceny I'!$M$7),ISBLANK('Oceny I'!$M$7)),"",CHOOSE('Oceny I'!$M$7,"niedostateczny","dopuszczający","dostateczny","dobry","bardzo dobry","celujący"))</f>
      </c>
      <c r="I37" s="286"/>
    </row>
    <row r="38" spans="1:9" s="50" customFormat="1" ht="16.5" customHeight="1">
      <c r="A38" s="48">
        <v>13</v>
      </c>
      <c r="B38" s="51" t="str">
        <f>IF(Dane!$F$15="","",Dane!$F$15)</f>
        <v>W-F</v>
      </c>
      <c r="C38" s="285">
        <f>IF(OR(ISTEXT('Oceny I'!$N$6),ISBLANK('Oceny I'!$N$6)),"",CHOOSE('Oceny I'!$N$6,"niedostateczny","dopuszczający","dostateczny","dobry","bardzo dobry","celujący"))</f>
      </c>
      <c r="D38" s="286"/>
      <c r="E38" s="49"/>
      <c r="F38" s="48">
        <v>13</v>
      </c>
      <c r="G38" s="51" t="str">
        <f>IF(Dane!$F$15="","",Dane!$F$15)</f>
        <v>W-F</v>
      </c>
      <c r="H38" s="285">
        <f>IF(OR(ISTEXT('Oceny I'!$N$7),ISBLANK('Oceny I'!$N$7)),"",CHOOSE('Oceny I'!$N$7,"niedostateczny","dopuszczający","dostateczny","dobry","bardzo dobry","celujący"))</f>
      </c>
      <c r="I38" s="286"/>
    </row>
    <row r="39" spans="1:9" s="50" customFormat="1" ht="16.5" customHeight="1">
      <c r="A39" s="48">
        <v>14</v>
      </c>
      <c r="B39" s="51" t="str">
        <f>IF(Dane!$F$16="","",Dane!$F$16)</f>
        <v>Podstawy. przeds.</v>
      </c>
      <c r="C39" s="285">
        <f>IF(OR(ISTEXT('Oceny I'!$O$6),ISBLANK('Oceny I'!$O$6)),"",CHOOSE('Oceny I'!$O$6,"niedostateczny","dopuszczający","dostateczny","dobry","bardzo dobry","celujący"))</f>
      </c>
      <c r="D39" s="286"/>
      <c r="E39" s="49"/>
      <c r="F39" s="48">
        <v>14</v>
      </c>
      <c r="G39" s="51" t="str">
        <f>IF(Dane!$F$16="","",Dane!$F$16)</f>
        <v>Podstawy. przeds.</v>
      </c>
      <c r="H39" s="285">
        <f>IF(OR(ISTEXT('Oceny I'!$O$7),ISBLANK('Oceny I'!$O$7)),"",CHOOSE('Oceny I'!$O$7,"niedostateczny","dopuszczający","dostateczny","dobry","bardzo dobry","celujący"))</f>
      </c>
      <c r="I39" s="286"/>
    </row>
    <row r="40" spans="1:9" s="50" customFormat="1" ht="16.5" customHeight="1">
      <c r="A40" s="48">
        <v>15</v>
      </c>
      <c r="B40" s="51" t="str">
        <f>IF(Dane!$F$17="","",Dane!$F$17)</f>
        <v>Funkcj. przed. w. w.</v>
      </c>
      <c r="C40" s="285">
        <f>IF(OR(ISTEXT('Oceny I'!$P$6),ISBLANK('Oceny I'!$P$6)),"",CHOOSE('Oceny I'!$P$6,"niedostateczny","dopuszczający","dostateczny","dobry","bardzo dobry","celujący"))</f>
      </c>
      <c r="D40" s="286"/>
      <c r="E40" s="49"/>
      <c r="F40" s="48">
        <v>15</v>
      </c>
      <c r="G40" s="51" t="str">
        <f>IF(Dane!$F$17="","",Dane!$F$17)</f>
        <v>Funkcj. przed. w. w.</v>
      </c>
      <c r="H40" s="285">
        <f>IF(OR(ISTEXT('Oceny I'!$P$7),ISBLANK('Oceny I'!$P$7)),"",CHOOSE('Oceny I'!$P$7,"niedostateczny","dopuszczający","dostateczny","dobry","bardzo dobry","celujący"))</f>
      </c>
      <c r="I40" s="286"/>
    </row>
    <row r="41" spans="1:9" s="50" customFormat="1" ht="16.5" customHeight="1">
      <c r="A41" s="48">
        <v>16</v>
      </c>
      <c r="B41" s="51" t="str">
        <f>IF(Dane!$F$18="","",Dane!$F$18)</f>
        <v>Praca biurowa</v>
      </c>
      <c r="C41" s="285">
        <f>IF(OR(ISTEXT('Oceny I'!$Q$6),ISBLANK('Oceny I'!$Q$6)),"",CHOOSE('Oceny I'!$Q$6,"niedostateczny","dopuszczający","dostateczny","dobry","bardzo dobry","celujący"))</f>
      </c>
      <c r="D41" s="286"/>
      <c r="E41" s="49"/>
      <c r="F41" s="48">
        <v>16</v>
      </c>
      <c r="G41" s="51" t="str">
        <f>IF(Dane!$F$18="","",Dane!$F$18)</f>
        <v>Praca biurowa</v>
      </c>
      <c r="H41" s="285">
        <f>IF(OR(ISTEXT('Oceny I'!$Q$7),ISBLANK('Oceny I'!$Q$7)),"",CHOOSE('Oceny I'!$Q$7,"niedostateczny","dopuszczający","dostateczny","dobry","bardzo dobry","celujący"))</f>
      </c>
      <c r="I41" s="286"/>
    </row>
    <row r="42" spans="1:9" s="50" customFormat="1" ht="16.5" customHeight="1">
      <c r="A42" s="48">
        <v>17</v>
      </c>
      <c r="B42" s="51">
        <f>IF(Dane!$F$19="","",Dane!$F$19)</f>
      </c>
      <c r="C42" s="285">
        <f>IF(OR(ISTEXT('Oceny I'!$S$6),ISBLANK('Oceny I'!$S$6)),"",CHOOSE('Oceny I'!$S$6,"niedostateczny","dopuszczający","dostateczny","dobry","bardzo dobry","celujący"))</f>
      </c>
      <c r="D42" s="286"/>
      <c r="E42" s="49"/>
      <c r="F42" s="48">
        <v>17</v>
      </c>
      <c r="G42" s="51">
        <f>IF(Dane!$F$19="","",Dane!$F$19)</f>
      </c>
      <c r="H42" s="285">
        <f>IF(OR(ISTEXT('Oceny I'!$S$7),ISBLANK('Oceny I'!$S$7)),"",CHOOSE('Oceny I'!$S$7,"niedostateczny","dopuszczający","dostateczny","dobry","bardzo dobry","celujący"))</f>
      </c>
      <c r="I42" s="286"/>
    </row>
    <row r="43" spans="1:9" s="50" customFormat="1" ht="16.5" customHeight="1">
      <c r="A43" s="48">
        <v>18</v>
      </c>
      <c r="B43" s="51">
        <f>IF(Dane!$F$20="","",Dane!$F$20)</f>
      </c>
      <c r="C43" s="285">
        <f>IF(OR(ISTEXT('Oceny I'!$T$6),ISBLANK('Oceny I'!$T$6)),"",CHOOSE('Oceny I'!$T$6,"niedostateczny","dopuszczający","dostateczny","dobry","bardzo dobry","celujący"))</f>
      </c>
      <c r="D43" s="286"/>
      <c r="E43" s="49"/>
      <c r="F43" s="48">
        <v>18</v>
      </c>
      <c r="G43" s="51">
        <f>IF(Dane!$F$20="","",Dane!$F$20)</f>
      </c>
      <c r="H43" s="285">
        <f>IF(OR(ISTEXT('Oceny I'!$T$7),ISBLANK('Oceny I'!$T$7)),"",CHOOSE('Oceny I'!$T$7,"niedostateczny","dopuszczający","dostateczny","dobry","bardzo dobry","celujący"))</f>
      </c>
      <c r="I43" s="286"/>
    </row>
    <row r="44" spans="1:9" s="50" customFormat="1" ht="16.5" customHeight="1">
      <c r="A44" s="290"/>
      <c r="B44" s="51" t="s">
        <v>69</v>
      </c>
      <c r="C44" s="74">
        <f>'Oceny I'!$AD$6</f>
        <v>0</v>
      </c>
      <c r="D44" s="75"/>
      <c r="E44" s="49"/>
      <c r="F44" s="290"/>
      <c r="G44" s="51" t="s">
        <v>69</v>
      </c>
      <c r="H44" s="74">
        <f>'Oceny I'!$AD$7</f>
        <v>0</v>
      </c>
      <c r="I44" s="78"/>
    </row>
    <row r="45" spans="1:9" s="50" customFormat="1" ht="16.5" customHeight="1">
      <c r="A45" s="291"/>
      <c r="B45" s="51" t="s">
        <v>70</v>
      </c>
      <c r="C45" s="74">
        <f>'Oceny I'!$AE$6</f>
        <v>0</v>
      </c>
      <c r="D45" s="75"/>
      <c r="E45" s="49"/>
      <c r="F45" s="291"/>
      <c r="G45" s="51" t="s">
        <v>70</v>
      </c>
      <c r="H45" s="74">
        <f>'Oceny I'!$AE$7</f>
        <v>0</v>
      </c>
      <c r="I45" s="78"/>
    </row>
    <row r="46" spans="1:9" s="50" customFormat="1" ht="16.5" customHeight="1">
      <c r="A46" s="291"/>
      <c r="B46" s="51" t="s">
        <v>85</v>
      </c>
      <c r="C46" s="52">
        <f>SUM(C44:C45)</f>
        <v>0</v>
      </c>
      <c r="D46" s="76">
        <f>mieś!$U6</f>
      </c>
      <c r="E46" s="49"/>
      <c r="F46" s="291"/>
      <c r="G46" s="51" t="s">
        <v>85</v>
      </c>
      <c r="H46" s="52">
        <f>SUM(H44:H45)</f>
        <v>0</v>
      </c>
      <c r="I46" s="76">
        <f>mieś!$U7</f>
      </c>
    </row>
    <row r="47" spans="1:9" s="50" customFormat="1" ht="16.5" customHeight="1">
      <c r="A47" s="292"/>
      <c r="B47" s="51" t="s">
        <v>156</v>
      </c>
      <c r="C47" s="52">
        <f>'Oceny I'!$AF$6</f>
        <v>0</v>
      </c>
      <c r="D47" s="303">
        <f>'Oceny I'!AB6</f>
      </c>
      <c r="E47" s="49"/>
      <c r="F47" s="292"/>
      <c r="G47" s="51" t="s">
        <v>156</v>
      </c>
      <c r="H47" s="52">
        <f>'Oceny I'!$AF$7</f>
        <v>0</v>
      </c>
      <c r="I47" s="304">
        <f>'Oceny I'!AB7</f>
        <v>4</v>
      </c>
    </row>
    <row r="48" spans="1:9" s="62" customFormat="1" ht="21" customHeight="1">
      <c r="A48" s="60">
        <f>Dane!A8</f>
        <v>5</v>
      </c>
      <c r="B48" s="287" t="str">
        <f>Dane!B8</f>
        <v>Nazwisko Imię</v>
      </c>
      <c r="C48" s="288"/>
      <c r="D48" s="289"/>
      <c r="E48" s="61"/>
      <c r="F48" s="60">
        <f>Dane!A9</f>
        <v>6</v>
      </c>
      <c r="G48" s="287" t="str">
        <f>Dane!B9</f>
        <v>Nazwisko Imię</v>
      </c>
      <c r="H48" s="288"/>
      <c r="I48" s="289"/>
    </row>
    <row r="49" spans="1:9" s="50" customFormat="1" ht="16.5" customHeight="1">
      <c r="A49" s="48">
        <v>1</v>
      </c>
      <c r="B49" s="77" t="s">
        <v>72</v>
      </c>
      <c r="C49" s="293" t="str">
        <f>IF('Oceny I'!$U$8="wz","wzorowe",IF('Oceny I'!$U$8="bd","bardzo dobre",IF('Oceny I'!$U$8="db","dobre",IF('Oceny I'!$U$8="po","poprawne",IF('Oceny I'!$U$8="np","nieodpowiednie",IF('Oceny I'!$U$8="ng","naganne",""))))))</f>
        <v>nieodpowiednie</v>
      </c>
      <c r="D49" s="293"/>
      <c r="E49" s="49"/>
      <c r="F49" s="48">
        <v>1</v>
      </c>
      <c r="G49" s="77" t="s">
        <v>72</v>
      </c>
      <c r="H49" s="293">
        <f>IF('Oceny I'!$U$9="wz","wzorowe",IF('Oceny I'!$U$9="bd","bardzo dobre",IF('Oceny I'!$U$9="db","dobre",IF('Oceny I'!$U$9="po","poprawne",IF('Oceny I'!$U$9="np","nieodpowiednie",IF('Oceny I'!$U$9="ng","naganne",""))))))</f>
      </c>
      <c r="I49" s="293"/>
    </row>
    <row r="50" spans="1:9" s="50" customFormat="1" ht="16.5" customHeight="1">
      <c r="A50" s="48">
        <v>2</v>
      </c>
      <c r="B50" s="51" t="str">
        <f>IF(Dane!$F$4="","",Dane!$F$4)</f>
        <v>Religia</v>
      </c>
      <c r="C50" s="285">
        <f>IF(OR(ISTEXT('Oceny I'!$C$8),ISBLANK('Oceny I'!$C$8)),"",CHOOSE('Oceny I'!$C$8,"niedostateczny","dopuszczający","dostateczny","dobry","bardzo dobry","celujący"))</f>
      </c>
      <c r="D50" s="286"/>
      <c r="E50" s="49"/>
      <c r="F50" s="48">
        <v>2</v>
      </c>
      <c r="G50" s="51" t="str">
        <f>IF(Dane!$F$4="","",Dane!$F$4)</f>
        <v>Religia</v>
      </c>
      <c r="H50" s="285">
        <f>IF(OR(ISTEXT('Oceny I'!$C$9),ISBLANK('Oceny I'!$C$9)),"",CHOOSE('Oceny I'!$C$9,"niedostateczny","dopuszczający","dostateczny","dobry","bardzo dobry","celujący"))</f>
      </c>
      <c r="I50" s="286"/>
    </row>
    <row r="51" spans="1:9" s="50" customFormat="1" ht="16.5" customHeight="1">
      <c r="A51" s="48">
        <v>3</v>
      </c>
      <c r="B51" s="51" t="str">
        <f>IF(Dane!$F$5="","",Dane!$F$5)</f>
        <v>Język polski</v>
      </c>
      <c r="C51" s="285">
        <f>IF(OR(ISTEXT('Oceny I'!$D$8),ISBLANK('Oceny I'!$D$8)),"",CHOOSE('Oceny I'!$D$8,"niedostateczny","dopuszczający","dostateczny","dobry","bardzo dobry","celujący"))</f>
      </c>
      <c r="D51" s="286"/>
      <c r="E51" s="49"/>
      <c r="F51" s="48">
        <v>3</v>
      </c>
      <c r="G51" s="51" t="str">
        <f>IF(Dane!$F$5="","",Dane!$F$5)</f>
        <v>Język polski</v>
      </c>
      <c r="H51" s="285">
        <f>IF(OR(ISTEXT('Oceny I'!$D$9),ISBLANK('Oceny I'!$D$9)),"",CHOOSE('Oceny I'!$D$9,"niedostateczny","dopuszczający","dostateczny","dobry","bardzo dobry","celujący"))</f>
      </c>
      <c r="I51" s="286"/>
    </row>
    <row r="52" spans="1:9" s="50" customFormat="1" ht="16.5" customHeight="1">
      <c r="A52" s="48">
        <v>4</v>
      </c>
      <c r="B52" s="51" t="str">
        <f>IF(Dane!$F$6="","",Dane!$F$6)</f>
        <v>Język niemiecki</v>
      </c>
      <c r="C52" s="285" t="str">
        <f>IF(OR(ISTEXT('Oceny I'!$E$8),ISBLANK('Oceny I'!$E$8)),"--------",CHOOSE('Oceny I'!$E$8,"niedostateczny","dopuszczający","dostateczny","dobry","bardzo dobry","celujący"))</f>
        <v>--------</v>
      </c>
      <c r="D52" s="286"/>
      <c r="E52" s="49"/>
      <c r="F52" s="48">
        <v>4</v>
      </c>
      <c r="G52" s="51" t="str">
        <f>IF(Dane!$F$6="","",Dane!$F$6)</f>
        <v>Język niemiecki</v>
      </c>
      <c r="H52" s="285" t="str">
        <f>IF(OR(ISTEXT('Oceny I'!$E$9),ISBLANK('Oceny I'!$E$9)),"--------",CHOOSE('Oceny I'!$E$9,"niedostateczny","dopuszczający","dostateczny","dobry","bardzo dobry","celujący"))</f>
        <v>--------</v>
      </c>
      <c r="I52" s="286"/>
    </row>
    <row r="53" spans="1:9" s="50" customFormat="1" ht="16.5" customHeight="1">
      <c r="A53" s="48">
        <v>5</v>
      </c>
      <c r="B53" s="51" t="str">
        <f>IF(Dane!$F$7="","",Dane!$F$7)</f>
        <v>Język angielski</v>
      </c>
      <c r="C53" s="285" t="str">
        <f>IF(OR(ISTEXT('Oceny I'!$F$8),ISBLANK('Oceny I'!$F$8)),"--------",CHOOSE('Oceny I'!$F$8,"niedostateczny","dopuszczający","dostateczny","dobry","bardzo dobry","celujący"))</f>
        <v>--------</v>
      </c>
      <c r="D53" s="286"/>
      <c r="E53" s="49"/>
      <c r="F53" s="48">
        <v>5</v>
      </c>
      <c r="G53" s="51" t="str">
        <f>IF(Dane!$F$7="","",Dane!$F$7)</f>
        <v>Język angielski</v>
      </c>
      <c r="H53" s="285" t="str">
        <f>IF(OR(ISTEXT('Oceny I'!$F$9),ISBLANK('Oceny I'!$F$9)),"--------",CHOOSE('Oceny I'!$F$9,"niedostateczny","dopuszczający","dostateczny","dobry","bardzo dobry","celujący"))</f>
        <v>--------</v>
      </c>
      <c r="I53" s="286"/>
    </row>
    <row r="54" spans="1:9" s="50" customFormat="1" ht="16.5" customHeight="1">
      <c r="A54" s="48">
        <v>6</v>
      </c>
      <c r="B54" s="51" t="str">
        <f>IF(Dane!$F$8="","",Dane!$F$8)</f>
        <v>Język francuski</v>
      </c>
      <c r="C54" s="285" t="str">
        <f>IF(OR(ISTEXT('Oceny I'!$G$8),ISBLANK('Oceny I'!$G$8)),"--------",CHOOSE('Oceny I'!$G$8,"niedostateczny","dopuszczający","dostateczny","dobry","bardzo dobry","celujący"))</f>
        <v>--------</v>
      </c>
      <c r="D54" s="286"/>
      <c r="E54" s="49"/>
      <c r="F54" s="48">
        <v>6</v>
      </c>
      <c r="G54" s="51" t="str">
        <f>IF(Dane!$F$8="","",Dane!$F$8)</f>
        <v>Język francuski</v>
      </c>
      <c r="H54" s="285" t="str">
        <f>IF(OR(ISTEXT('Oceny I'!$G$9),ISBLANK('Oceny I'!$G$9)),"--------",CHOOSE('Oceny I'!$G$9,"niedostateczny","dopuszczający","dostateczny","dobry","bardzo dobry","celujący"))</f>
        <v>--------</v>
      </c>
      <c r="I54" s="286"/>
    </row>
    <row r="55" spans="1:9" s="50" customFormat="1" ht="16.5" customHeight="1">
      <c r="A55" s="48">
        <v>7</v>
      </c>
      <c r="B55" s="51" t="str">
        <f>IF(Dane!$F$9="","",Dane!$F$9)</f>
        <v>Język rosyjski</v>
      </c>
      <c r="C55" s="285" t="str">
        <f>IF(OR(ISTEXT('Oceny I'!$H$8),ISBLANK('Oceny I'!$H$8)),"--------",CHOOSE('Oceny I'!$H$8,"niedostateczny","dopuszczający","dostateczny","dobry","bardzo dobry","celujący"))</f>
        <v>--------</v>
      </c>
      <c r="D55" s="286"/>
      <c r="E55" s="49"/>
      <c r="F55" s="48">
        <v>7</v>
      </c>
      <c r="G55" s="51" t="str">
        <f>IF(Dane!$F$9="","",Dane!$F$9)</f>
        <v>Język rosyjski</v>
      </c>
      <c r="H55" s="285" t="str">
        <f>IF(OR(ISTEXT('Oceny I'!$H$9),ISBLANK('Oceny I'!$H$9)),"--------",CHOOSE('Oceny I'!$H$9,"niedostateczny","dopuszczający","dostateczny","dobry","bardzo dobry","celujący"))</f>
        <v>--------</v>
      </c>
      <c r="I55" s="286"/>
    </row>
    <row r="56" spans="1:9" s="50" customFormat="1" ht="16.5" customHeight="1">
      <c r="A56" s="48">
        <v>8</v>
      </c>
      <c r="B56" s="51" t="str">
        <f>IF(Dane!$F$10="","",Dane!$F$10)</f>
        <v>Matematyka</v>
      </c>
      <c r="C56" s="285">
        <f>IF(OR(ISTEXT('Oceny I'!$I$8),ISBLANK('Oceny I'!$I$8)),"",CHOOSE('Oceny I'!$I$8,"niedostateczny","dopuszczający","dostateczny","dobry","bardzo dobry","celujący"))</f>
      </c>
      <c r="D56" s="286"/>
      <c r="E56" s="49"/>
      <c r="F56" s="48">
        <v>8</v>
      </c>
      <c r="G56" s="51" t="str">
        <f>IF(Dane!$F$10="","",Dane!$F$10)</f>
        <v>Matematyka</v>
      </c>
      <c r="H56" s="285">
        <f>IF(OR(ISTEXT('Oceny I'!$I$9),ISBLANK('Oceny I'!$I$9)),"",CHOOSE('Oceny I'!$I$9,"niedostateczny","dopuszczający","dostateczny","dobry","bardzo dobry","celujący"))</f>
      </c>
      <c r="I56" s="286"/>
    </row>
    <row r="57" spans="1:9" s="50" customFormat="1" ht="16.5" customHeight="1">
      <c r="A57" s="48">
        <v>9</v>
      </c>
      <c r="B57" s="51" t="str">
        <f>IF(Dane!$F$11="","",Dane!$F$11)</f>
        <v>Fizyka</v>
      </c>
      <c r="C57" s="285" t="str">
        <f>IF(OR(ISTEXT('Oceny I'!$J$8),ISBLANK('Oceny I'!$J$8)),"",CHOOSE('Oceny I'!$J$8,"niedostateczny","dopuszczający","dostateczny","dobry","bardzo dobry","celujący"))</f>
        <v>dostateczny</v>
      </c>
      <c r="D57" s="286"/>
      <c r="E57" s="49"/>
      <c r="F57" s="48">
        <v>9</v>
      </c>
      <c r="G57" s="51" t="str">
        <f>IF(Dane!$F$11="","",Dane!$F$11)</f>
        <v>Fizyka</v>
      </c>
      <c r="H57" s="285">
        <f>IF(OR(ISTEXT('Oceny I'!$J$9),ISBLANK('Oceny I'!$J$9)),"",CHOOSE('Oceny I'!$J$9,"niedostateczny","dopuszczający","dostateczny","dobry","bardzo dobry","celujący"))</f>
      </c>
      <c r="I57" s="286"/>
    </row>
    <row r="58" spans="1:9" s="50" customFormat="1" ht="16.5" customHeight="1">
      <c r="A58" s="48">
        <v>10</v>
      </c>
      <c r="B58" s="51" t="str">
        <f>IF(Dane!$F$12="","",Dane!$F$12)</f>
        <v>Chemia</v>
      </c>
      <c r="C58" s="285">
        <f>IF(OR(ISTEXT('Oceny I'!$K$8),ISBLANK('Oceny I'!$K$8)),"",CHOOSE('Oceny I'!$K$8,"niedostateczny","dopuszczający","dostateczny","dobry","bardzo dobry","celujący"))</f>
      </c>
      <c r="D58" s="286"/>
      <c r="E58" s="49"/>
      <c r="F58" s="48">
        <v>10</v>
      </c>
      <c r="G58" s="51" t="str">
        <f>IF(Dane!$F$12="","",Dane!$F$12)</f>
        <v>Chemia</v>
      </c>
      <c r="H58" s="285">
        <f>IF(OR(ISTEXT('Oceny I'!$K$9),ISBLANK('Oceny I'!$K$9)),"",CHOOSE('Oceny I'!$K$9,"niedostateczny","dopuszczający","dostateczny","dobry","bardzo dobry","celujący"))</f>
      </c>
      <c r="I58" s="286"/>
    </row>
    <row r="59" spans="1:9" s="50" customFormat="1" ht="16.5" customHeight="1">
      <c r="A59" s="48">
        <v>11</v>
      </c>
      <c r="B59" s="51" t="str">
        <f>IF(Dane!$F$13="","",Dane!$F$13)</f>
        <v>Geografia</v>
      </c>
      <c r="C59" s="285">
        <f>IF(OR(ISTEXT('Oceny I'!$L$8),ISBLANK('Oceny I'!$L$8)),"",CHOOSE('Oceny I'!$L$8,"niedostateczny","dopuszczający","dostateczny","dobry","bardzo dobry","celujący"))</f>
      </c>
      <c r="D59" s="286"/>
      <c r="E59" s="49"/>
      <c r="F59" s="48">
        <v>11</v>
      </c>
      <c r="G59" s="51" t="str">
        <f>IF(Dane!$F$13="","",Dane!$F$13)</f>
        <v>Geografia</v>
      </c>
      <c r="H59" s="285">
        <f>IF(OR(ISTEXT('Oceny I'!$L$9),ISBLANK('Oceny I'!$L$9)),"",CHOOSE('Oceny I'!$L$9,"niedostateczny","dopuszczający","dostateczny","dobry","bardzo dobry","celujący"))</f>
      </c>
      <c r="I59" s="286"/>
    </row>
    <row r="60" spans="1:9" s="50" customFormat="1" ht="16.5" customHeight="1">
      <c r="A60" s="48">
        <v>12</v>
      </c>
      <c r="B60" s="51" t="str">
        <f>IF(Dane!$F$14="","",Dane!$F$14)</f>
        <v>Historia</v>
      </c>
      <c r="C60" s="285">
        <f>IF(OR(ISTEXT('Oceny I'!$M$8),ISBLANK('Oceny I'!$M$8)),"",CHOOSE('Oceny I'!$M$8,"niedostateczny","dopuszczający","dostateczny","dobry","bardzo dobry","celujący"))</f>
      </c>
      <c r="D60" s="286"/>
      <c r="E60" s="49"/>
      <c r="F60" s="48">
        <v>12</v>
      </c>
      <c r="G60" s="51" t="str">
        <f>IF(Dane!$F$14="","",Dane!$F$14)</f>
        <v>Historia</v>
      </c>
      <c r="H60" s="285">
        <f>IF(OR(ISTEXT('Oceny I'!$M$9),ISBLANK('Oceny I'!$M$9)),"",CHOOSE('Oceny I'!$M$9,"niedostateczny","dopuszczający","dostateczny","dobry","bardzo dobry","celujący"))</f>
      </c>
      <c r="I60" s="286"/>
    </row>
    <row r="61" spans="1:9" s="50" customFormat="1" ht="16.5" customHeight="1">
      <c r="A61" s="48">
        <v>13</v>
      </c>
      <c r="B61" s="51" t="str">
        <f>IF(Dane!$F$15="","",Dane!$F$15)</f>
        <v>W-F</v>
      </c>
      <c r="C61" s="285">
        <f>IF(OR(ISTEXT('Oceny I'!$N$8),ISBLANK('Oceny I'!$N$8)),"",CHOOSE('Oceny I'!$N$8,"niedostateczny","dopuszczający","dostateczny","dobry","bardzo dobry","celujący"))</f>
      </c>
      <c r="D61" s="286"/>
      <c r="E61" s="49"/>
      <c r="F61" s="48">
        <v>13</v>
      </c>
      <c r="G61" s="51" t="str">
        <f>IF(Dane!$F$15="","",Dane!$F$15)</f>
        <v>W-F</v>
      </c>
      <c r="H61" s="285">
        <f>IF(OR(ISTEXT('Oceny I'!$N$9),ISBLANK('Oceny I'!$N$9)),"",CHOOSE('Oceny I'!$N$9,"niedostateczny","dopuszczający","dostateczny","dobry","bardzo dobry","celujący"))</f>
      </c>
      <c r="I61" s="286"/>
    </row>
    <row r="62" spans="1:9" s="50" customFormat="1" ht="16.5" customHeight="1">
      <c r="A62" s="48">
        <v>14</v>
      </c>
      <c r="B62" s="51" t="str">
        <f>IF(Dane!$F$16="","",Dane!$F$16)</f>
        <v>Podstawy. przeds.</v>
      </c>
      <c r="C62" s="285">
        <f>IF(OR(ISTEXT('Oceny I'!$O$8),ISBLANK('Oceny I'!$O$8)),"",CHOOSE('Oceny I'!$O$8,"niedostateczny","dopuszczający","dostateczny","dobry","bardzo dobry","celujący"))</f>
      </c>
      <c r="D62" s="286"/>
      <c r="E62" s="49"/>
      <c r="F62" s="48">
        <v>14</v>
      </c>
      <c r="G62" s="51" t="str">
        <f>IF(Dane!$F$16="","",Dane!$F$16)</f>
        <v>Podstawy. przeds.</v>
      </c>
      <c r="H62" s="285">
        <f>IF(OR(ISTEXT('Oceny I'!$O$9),ISBLANK('Oceny I'!$O$9)),"",CHOOSE('Oceny I'!$O$9,"niedostateczny","dopuszczający","dostateczny","dobry","bardzo dobry","celujący"))</f>
      </c>
      <c r="I62" s="286"/>
    </row>
    <row r="63" spans="1:9" s="50" customFormat="1" ht="16.5" customHeight="1">
      <c r="A63" s="48">
        <v>15</v>
      </c>
      <c r="B63" s="51" t="str">
        <f>IF(Dane!$F$17="","",Dane!$F$17)</f>
        <v>Funkcj. przed. w. w.</v>
      </c>
      <c r="C63" s="285">
        <f>IF(OR(ISTEXT('Oceny I'!$P$8),ISBLANK('Oceny I'!$P$8)),"",CHOOSE('Oceny I'!$P$8,"niedostateczny","dopuszczający","dostateczny","dobry","bardzo dobry","celujący"))</f>
      </c>
      <c r="D63" s="286"/>
      <c r="E63" s="49"/>
      <c r="F63" s="48">
        <v>15</v>
      </c>
      <c r="G63" s="51" t="str">
        <f>IF(Dane!$F$17="","",Dane!$F$17)</f>
        <v>Funkcj. przed. w. w.</v>
      </c>
      <c r="H63" s="285">
        <f>IF(OR(ISTEXT('Oceny I'!$P$9),ISBLANK('Oceny I'!$P$9)),"",CHOOSE('Oceny I'!$P$9,"niedostateczny","dopuszczający","dostateczny","dobry","bardzo dobry","celujący"))</f>
      </c>
      <c r="I63" s="286"/>
    </row>
    <row r="64" spans="1:9" s="50" customFormat="1" ht="16.5" customHeight="1">
      <c r="A64" s="48">
        <v>16</v>
      </c>
      <c r="B64" s="51" t="str">
        <f>IF(Dane!$F$18="","",Dane!$F$18)</f>
        <v>Praca biurowa</v>
      </c>
      <c r="C64" s="285">
        <f>IF(OR(ISTEXT('Oceny I'!$Q$8),ISBLANK('Oceny I'!$Q$8)),"",CHOOSE('Oceny I'!$Q$8,"niedostateczny","dopuszczający","dostateczny","dobry","bardzo dobry","celujący"))</f>
      </c>
      <c r="D64" s="286"/>
      <c r="E64" s="49"/>
      <c r="F64" s="48">
        <v>16</v>
      </c>
      <c r="G64" s="51" t="str">
        <f>IF(Dane!$F$18="","",Dane!$F$18)</f>
        <v>Praca biurowa</v>
      </c>
      <c r="H64" s="285">
        <f>IF(OR(ISTEXT('Oceny I'!$Q$9),ISBLANK('Oceny I'!$Q$9)),"",CHOOSE('Oceny I'!$Q$9,"niedostateczny","dopuszczający","dostateczny","dobry","bardzo dobry","celujący"))</f>
      </c>
      <c r="I64" s="286"/>
    </row>
    <row r="65" spans="1:9" s="50" customFormat="1" ht="16.5" customHeight="1">
      <c r="A65" s="48">
        <v>17</v>
      </c>
      <c r="B65" s="51">
        <f>IF(Dane!$F$19="","",Dane!$F$19)</f>
      </c>
      <c r="C65" s="285">
        <f>IF(OR(ISTEXT('Oceny I'!$S$8),ISBLANK('Oceny I'!$S$8)),"",CHOOSE('Oceny I'!$S$8,"niedostateczny","dopuszczający","dostateczny","dobry","bardzo dobry","celujący"))</f>
      </c>
      <c r="D65" s="286"/>
      <c r="E65" s="49"/>
      <c r="F65" s="48">
        <v>17</v>
      </c>
      <c r="G65" s="51">
        <f>IF(Dane!$F$19="","",Dane!$F$19)</f>
      </c>
      <c r="H65" s="285">
        <f>IF(OR(ISTEXT('Oceny I'!$S$9),ISBLANK('Oceny I'!$S$9)),"",CHOOSE('Oceny I'!$S$9,"niedostateczny","dopuszczający","dostateczny","dobry","bardzo dobry","celujący"))</f>
      </c>
      <c r="I65" s="286"/>
    </row>
    <row r="66" spans="1:9" s="50" customFormat="1" ht="16.5" customHeight="1">
      <c r="A66" s="48">
        <v>18</v>
      </c>
      <c r="B66" s="51">
        <f>IF(Dane!$F$20="","",Dane!$F$20)</f>
      </c>
      <c r="C66" s="285">
        <f>IF(OR(ISTEXT('Oceny I'!$T$8),ISBLANK('Oceny I'!$T$8)),"",CHOOSE('Oceny I'!$T$8,"niedostateczny","dopuszczający","dostateczny","dobry","bardzo dobry","celujący"))</f>
      </c>
      <c r="D66" s="286"/>
      <c r="E66" s="49"/>
      <c r="F66" s="48">
        <v>18</v>
      </c>
      <c r="G66" s="51">
        <f>IF(Dane!$F$20="","",Dane!$F$20)</f>
      </c>
      <c r="H66" s="285">
        <f>IF(OR(ISTEXT('Oceny I'!$T$9),ISBLANK('Oceny I'!$T$9)),"",CHOOSE('Oceny I'!$T$9,"niedostateczny","dopuszczający","dostateczny","dobry","bardzo dobry","celujący"))</f>
      </c>
      <c r="I66" s="286"/>
    </row>
    <row r="67" spans="1:9" s="50" customFormat="1" ht="16.5" customHeight="1">
      <c r="A67" s="290"/>
      <c r="B67" s="51" t="s">
        <v>69</v>
      </c>
      <c r="C67" s="74">
        <f>'Oceny I'!$AD$8</f>
        <v>0</v>
      </c>
      <c r="D67" s="75"/>
      <c r="E67" s="49"/>
      <c r="F67" s="290"/>
      <c r="G67" s="51" t="s">
        <v>69</v>
      </c>
      <c r="H67" s="74">
        <f>'Oceny I'!$AD$9</f>
        <v>0</v>
      </c>
      <c r="I67" s="78"/>
    </row>
    <row r="68" spans="1:9" s="50" customFormat="1" ht="16.5" customHeight="1">
      <c r="A68" s="291"/>
      <c r="B68" s="51" t="s">
        <v>70</v>
      </c>
      <c r="C68" s="74">
        <f>'Oceny I'!$AE$8</f>
        <v>0</v>
      </c>
      <c r="D68" s="75"/>
      <c r="E68" s="49"/>
      <c r="F68" s="291"/>
      <c r="G68" s="51" t="s">
        <v>70</v>
      </c>
      <c r="H68" s="74">
        <f>'Oceny I'!$AE$9</f>
        <v>0</v>
      </c>
      <c r="I68" s="78"/>
    </row>
    <row r="69" spans="1:9" s="50" customFormat="1" ht="16.5" customHeight="1">
      <c r="A69" s="291"/>
      <c r="B69" s="51" t="s">
        <v>85</v>
      </c>
      <c r="C69" s="52">
        <f>SUM(C67:C68)</f>
        <v>0</v>
      </c>
      <c r="D69" s="76">
        <f>mieś!$U8</f>
      </c>
      <c r="E69" s="49"/>
      <c r="F69" s="291"/>
      <c r="G69" s="51" t="s">
        <v>85</v>
      </c>
      <c r="H69" s="52">
        <f>SUM(H67:H68)</f>
        <v>0</v>
      </c>
      <c r="I69" s="76">
        <f>mieś!$U9</f>
      </c>
    </row>
    <row r="70" spans="1:9" s="50" customFormat="1" ht="16.5" customHeight="1">
      <c r="A70" s="292"/>
      <c r="B70" s="51" t="s">
        <v>156</v>
      </c>
      <c r="C70" s="52">
        <f>'Oceny I'!$AF$8</f>
        <v>0</v>
      </c>
      <c r="D70" s="303">
        <f>'Oceny I'!AB8</f>
        <v>3</v>
      </c>
      <c r="E70" s="49"/>
      <c r="F70" s="292"/>
      <c r="G70" s="51" t="s">
        <v>156</v>
      </c>
      <c r="H70" s="52">
        <f>'Oceny I'!$AF$9</f>
        <v>0</v>
      </c>
      <c r="I70" s="304">
        <f>'Oceny I'!AB9</f>
      </c>
    </row>
    <row r="71" spans="1:8" s="50" customFormat="1" ht="9" customHeight="1">
      <c r="A71" s="58"/>
      <c r="B71" s="54"/>
      <c r="C71" s="55"/>
      <c r="D71" s="55"/>
      <c r="E71" s="53"/>
      <c r="F71" s="58"/>
      <c r="G71" s="54"/>
      <c r="H71" s="55"/>
    </row>
    <row r="72" spans="1:9" s="62" customFormat="1" ht="21" customHeight="1">
      <c r="A72" s="60">
        <f>Dane!A10</f>
        <v>7</v>
      </c>
      <c r="B72" s="287" t="str">
        <f>Dane!B10</f>
        <v>Nazwisko Imię</v>
      </c>
      <c r="C72" s="288"/>
      <c r="D72" s="289"/>
      <c r="E72" s="61"/>
      <c r="F72" s="60">
        <f>Dane!A11</f>
        <v>8</v>
      </c>
      <c r="G72" s="287" t="str">
        <f>Dane!B11</f>
        <v>Nazwisko Imię</v>
      </c>
      <c r="H72" s="288"/>
      <c r="I72" s="289"/>
    </row>
    <row r="73" spans="1:9" s="50" customFormat="1" ht="16.5" customHeight="1">
      <c r="A73" s="48">
        <v>1</v>
      </c>
      <c r="B73" s="77" t="s">
        <v>72</v>
      </c>
      <c r="C73" s="293" t="str">
        <f>IF('Oceny I'!$U$10="wz","wzorowe",IF('Oceny I'!$U$10="bd","bardzo dobre",IF('Oceny I'!$U$10="db","dobre",IF('Oceny I'!$U$10="po","poprawne",IF('Oceny I'!$U$10="np","nieodpowiednie",IF('Oceny I'!$U$10="ng","naganne",""))))))</f>
        <v>nieodpowiednie</v>
      </c>
      <c r="D73" s="293"/>
      <c r="E73" s="49"/>
      <c r="F73" s="48">
        <v>1</v>
      </c>
      <c r="G73" s="77" t="s">
        <v>72</v>
      </c>
      <c r="H73" s="293">
        <f>IF('Oceny I'!$U$11="wz","wzorowe",IF('Oceny I'!$U$11="bd","bardzo dobre",IF('Oceny I'!$U$11="db","dobre",IF('Oceny I'!$U$11="po","poprawne",IF('Oceny I'!$U$11="np","nieodpowiednie",IF('Oceny I'!$U$11="ng","naganne",""))))))</f>
      </c>
      <c r="I73" s="293"/>
    </row>
    <row r="74" spans="1:9" s="50" customFormat="1" ht="16.5" customHeight="1">
      <c r="A74" s="48">
        <v>2</v>
      </c>
      <c r="B74" s="51" t="str">
        <f>IF(Dane!$F$4="","",Dane!$F$4)</f>
        <v>Religia</v>
      </c>
      <c r="C74" s="285">
        <f>IF(OR(ISTEXT('Oceny I'!$C$10),ISBLANK('Oceny I'!$C$10)),"",CHOOSE('Oceny I'!$C$10,"niedostateczny","dopuszczający","dostateczny","dobry","bardzo dobry","celujący"))</f>
      </c>
      <c r="D74" s="286"/>
      <c r="E74" s="49"/>
      <c r="F74" s="48">
        <v>2</v>
      </c>
      <c r="G74" s="51" t="str">
        <f>IF(Dane!$F$4="","",Dane!$F$4)</f>
        <v>Religia</v>
      </c>
      <c r="H74" s="285">
        <f>IF(OR(ISTEXT('Oceny I'!$C$11),ISBLANK('Oceny I'!$C$11)),"",CHOOSE('Oceny I'!$C$11,"niedostateczny","dopuszczający","dostateczny","dobry","bardzo dobry","celujący"))</f>
      </c>
      <c r="I74" s="286"/>
    </row>
    <row r="75" spans="1:9" s="50" customFormat="1" ht="16.5" customHeight="1">
      <c r="A75" s="48">
        <v>3</v>
      </c>
      <c r="B75" s="51" t="str">
        <f>IF(Dane!$F$5="","",Dane!$F$5)</f>
        <v>Język polski</v>
      </c>
      <c r="C75" s="285">
        <f>IF(OR(ISTEXT('Oceny I'!$D$10),ISBLANK('Oceny I'!$D$10)),"",CHOOSE('Oceny I'!$D$10,"niedostateczny","dopuszczający","dostateczny","dobry","bardzo dobry","celujący"))</f>
      </c>
      <c r="D75" s="286"/>
      <c r="E75" s="49"/>
      <c r="F75" s="48">
        <v>3</v>
      </c>
      <c r="G75" s="51" t="str">
        <f>IF(Dane!$F$5="","",Dane!$F$5)</f>
        <v>Język polski</v>
      </c>
      <c r="H75" s="285">
        <f>IF(OR(ISTEXT('Oceny I'!$D$11),ISBLANK('Oceny I'!$D$11)),"",CHOOSE('Oceny I'!$D$11,"niedostateczny","dopuszczający","dostateczny","dobry","bardzo dobry","celujący"))</f>
      </c>
      <c r="I75" s="286"/>
    </row>
    <row r="76" spans="1:9" s="50" customFormat="1" ht="16.5" customHeight="1">
      <c r="A76" s="48">
        <v>4</v>
      </c>
      <c r="B76" s="51" t="str">
        <f>IF(Dane!$F$6="","",Dane!$F$6)</f>
        <v>Język niemiecki</v>
      </c>
      <c r="C76" s="285" t="str">
        <f>IF(OR(ISTEXT('Oceny I'!$E$10),ISBLANK('Oceny I'!$E$10)),"--------",CHOOSE('Oceny I'!$E$10,"niedostateczny","dopuszczający","dostateczny","dobry","bardzo dobry","celujący"))</f>
        <v>--------</v>
      </c>
      <c r="D76" s="286"/>
      <c r="E76" s="49"/>
      <c r="F76" s="48">
        <v>4</v>
      </c>
      <c r="G76" s="51" t="str">
        <f>IF(Dane!$F$6="","",Dane!$F$6)</f>
        <v>Język niemiecki</v>
      </c>
      <c r="H76" s="285" t="str">
        <f>IF(OR(ISTEXT('Oceny I'!$E$11),ISBLANK('Oceny I'!$E$11)),"--------",CHOOSE('Oceny I'!$E$11,"niedostateczny","dopuszczający","dostateczny","dobry","bardzo dobry","celujący"))</f>
        <v>--------</v>
      </c>
      <c r="I76" s="286"/>
    </row>
    <row r="77" spans="1:9" s="50" customFormat="1" ht="16.5" customHeight="1">
      <c r="A77" s="48">
        <v>5</v>
      </c>
      <c r="B77" s="51" t="str">
        <f>IF(Dane!$F$7="","",Dane!$F$7)</f>
        <v>Język angielski</v>
      </c>
      <c r="C77" s="285" t="str">
        <f>IF(OR(ISTEXT('Oceny I'!$F$10),ISBLANK('Oceny I'!$F$10)),"--------",CHOOSE('Oceny I'!$F$10,"niedostateczny","dopuszczający","dostateczny","dobry","bardzo dobry","celujący"))</f>
        <v>--------</v>
      </c>
      <c r="D77" s="286"/>
      <c r="E77" s="49"/>
      <c r="F77" s="48">
        <v>5</v>
      </c>
      <c r="G77" s="51" t="str">
        <f>IF(Dane!$F$7="","",Dane!$F$7)</f>
        <v>Język angielski</v>
      </c>
      <c r="H77" s="285" t="str">
        <f>IF(OR(ISTEXT('Oceny I'!$F$11),ISBLANK('Oceny I'!$F$11)),"--------",CHOOSE('Oceny I'!$F$11,"niedostateczny","dopuszczający","dostateczny","dobry","bardzo dobry","celujący"))</f>
        <v>--------</v>
      </c>
      <c r="I77" s="286"/>
    </row>
    <row r="78" spans="1:9" s="50" customFormat="1" ht="16.5" customHeight="1">
      <c r="A78" s="48">
        <v>6</v>
      </c>
      <c r="B78" s="51" t="str">
        <f>IF(Dane!$F$8="","",Dane!$F$8)</f>
        <v>Język francuski</v>
      </c>
      <c r="C78" s="285" t="str">
        <f>IF(OR(ISTEXT('Oceny I'!$G$10),ISBLANK('Oceny I'!$G$10)),"--------",CHOOSE('Oceny I'!$G$10,"niedostateczny","dopuszczający","dostateczny","dobry","bardzo dobry","celujący"))</f>
        <v>--------</v>
      </c>
      <c r="D78" s="286"/>
      <c r="E78" s="49"/>
      <c r="F78" s="48">
        <v>6</v>
      </c>
      <c r="G78" s="51" t="str">
        <f>IF(Dane!$F$8="","",Dane!$F$8)</f>
        <v>Język francuski</v>
      </c>
      <c r="H78" s="285" t="str">
        <f>IF(OR(ISTEXT('Oceny I'!$G$11),ISBLANK('Oceny I'!$G$11)),"--------",CHOOSE('Oceny I'!$G$11,"niedostateczny","dopuszczający","dostateczny","dobry","bardzo dobry","celujący"))</f>
        <v>--------</v>
      </c>
      <c r="I78" s="286"/>
    </row>
    <row r="79" spans="1:9" s="50" customFormat="1" ht="16.5" customHeight="1">
      <c r="A79" s="48">
        <v>7</v>
      </c>
      <c r="B79" s="51" t="str">
        <f>IF(Dane!$F$9="","",Dane!$F$9)</f>
        <v>Język rosyjski</v>
      </c>
      <c r="C79" s="285" t="str">
        <f>IF(OR(ISTEXT('Oceny I'!$H$10),ISBLANK('Oceny I'!$H$10)),"--------",CHOOSE('Oceny I'!$H$10,"niedostateczny","dopuszczający","dostateczny","dobry","bardzo dobry","celujący"))</f>
        <v>--------</v>
      </c>
      <c r="D79" s="286"/>
      <c r="E79" s="49"/>
      <c r="F79" s="48">
        <v>7</v>
      </c>
      <c r="G79" s="51" t="str">
        <f>IF(Dane!$F$9="","",Dane!$F$9)</f>
        <v>Język rosyjski</v>
      </c>
      <c r="H79" s="285" t="str">
        <f>IF(OR(ISTEXT('Oceny I'!$H$11),ISBLANK('Oceny I'!$H$11)),"--------",CHOOSE('Oceny I'!$H$11,"niedostateczny","dopuszczający","dostateczny","dobry","bardzo dobry","celujący"))</f>
        <v>--------</v>
      </c>
      <c r="I79" s="286"/>
    </row>
    <row r="80" spans="1:9" s="50" customFormat="1" ht="16.5" customHeight="1">
      <c r="A80" s="48">
        <v>8</v>
      </c>
      <c r="B80" s="51" t="str">
        <f>IF(Dane!$F$10="","",Dane!$F$10)</f>
        <v>Matematyka</v>
      </c>
      <c r="C80" s="285">
        <f>IF(OR(ISTEXT('Oceny I'!$I$10),ISBLANK('Oceny I'!$I$10)),"",CHOOSE('Oceny I'!$I$10,"niedostateczny","dopuszczający","dostateczny","dobry","bardzo dobry","celujący"))</f>
      </c>
      <c r="D80" s="286"/>
      <c r="E80" s="49"/>
      <c r="F80" s="48">
        <v>8</v>
      </c>
      <c r="G80" s="51" t="str">
        <f>IF(Dane!$F$10="","",Dane!$F$10)</f>
        <v>Matematyka</v>
      </c>
      <c r="H80" s="285">
        <f>IF(OR(ISTEXT('Oceny I'!$I$11),ISBLANK('Oceny I'!$I$11)),"",CHOOSE('Oceny I'!$I$11,"niedostateczny","dopuszczający","dostateczny","dobry","bardzo dobry","celujący"))</f>
      </c>
      <c r="I80" s="286"/>
    </row>
    <row r="81" spans="1:9" s="50" customFormat="1" ht="16.5" customHeight="1">
      <c r="A81" s="48">
        <v>9</v>
      </c>
      <c r="B81" s="51" t="str">
        <f>IF(Dane!$F$11="","",Dane!$F$11)</f>
        <v>Fizyka</v>
      </c>
      <c r="C81" s="285">
        <f>IF(OR(ISTEXT('Oceny I'!$J$10),ISBLANK('Oceny I'!$J$10)),"",CHOOSE('Oceny I'!$J$10,"niedostateczny","dopuszczający","dostateczny","dobry","bardzo dobry","celujący"))</f>
      </c>
      <c r="D81" s="286"/>
      <c r="E81" s="49"/>
      <c r="F81" s="48">
        <v>9</v>
      </c>
      <c r="G81" s="51" t="str">
        <f>IF(Dane!$F$11="","",Dane!$F$11)</f>
        <v>Fizyka</v>
      </c>
      <c r="H81" s="285">
        <f>IF(OR(ISTEXT('Oceny I'!$J$11),ISBLANK('Oceny I'!$J$11)),"",CHOOSE('Oceny I'!$J$11,"niedostateczny","dopuszczający","dostateczny","dobry","bardzo dobry","celujący"))</f>
      </c>
      <c r="I81" s="286"/>
    </row>
    <row r="82" spans="1:9" s="50" customFormat="1" ht="16.5" customHeight="1">
      <c r="A82" s="48">
        <v>10</v>
      </c>
      <c r="B82" s="51" t="str">
        <f>IF(Dane!$F$12="","",Dane!$F$12)</f>
        <v>Chemia</v>
      </c>
      <c r="C82" s="285">
        <f>IF(OR(ISTEXT('Oceny I'!$K$10),ISBLANK('Oceny I'!$K$10)),"",CHOOSE('Oceny I'!$K$10,"niedostateczny","dopuszczający","dostateczny","dobry","bardzo dobry","celujący"))</f>
      </c>
      <c r="D82" s="286"/>
      <c r="E82" s="49"/>
      <c r="F82" s="48">
        <v>10</v>
      </c>
      <c r="G82" s="51" t="str">
        <f>IF(Dane!$F$12="","",Dane!$F$12)</f>
        <v>Chemia</v>
      </c>
      <c r="H82" s="285">
        <f>IF(OR(ISTEXT('Oceny I'!$K$11),ISBLANK('Oceny I'!$K$11)),"",CHOOSE('Oceny I'!$K$11,"niedostateczny","dopuszczający","dostateczny","dobry","bardzo dobry","celujący"))</f>
      </c>
      <c r="I82" s="286"/>
    </row>
    <row r="83" spans="1:9" s="50" customFormat="1" ht="16.5" customHeight="1">
      <c r="A83" s="48">
        <v>11</v>
      </c>
      <c r="B83" s="51" t="str">
        <f>IF(Dane!$F$13="","",Dane!$F$13)</f>
        <v>Geografia</v>
      </c>
      <c r="C83" s="285">
        <f>IF(OR(ISTEXT('Oceny I'!$L$10),ISBLANK('Oceny I'!$L$10)),"",CHOOSE('Oceny I'!$L$10,"niedostateczny","dopuszczający","dostateczny","dobry","bardzo dobry","celujący"))</f>
      </c>
      <c r="D83" s="286"/>
      <c r="E83" s="49"/>
      <c r="F83" s="48">
        <v>11</v>
      </c>
      <c r="G83" s="51" t="str">
        <f>IF(Dane!$F$13="","",Dane!$F$13)</f>
        <v>Geografia</v>
      </c>
      <c r="H83" s="285" t="str">
        <f>IF(OR(ISTEXT('Oceny I'!$L$11),ISBLANK('Oceny I'!$L$11)),"",CHOOSE('Oceny I'!$L$11,"niedostateczny","dopuszczający","dostateczny","dobry","bardzo dobry","celujący"))</f>
        <v>niedostateczny</v>
      </c>
      <c r="I83" s="286"/>
    </row>
    <row r="84" spans="1:9" s="50" customFormat="1" ht="16.5" customHeight="1">
      <c r="A84" s="48">
        <v>12</v>
      </c>
      <c r="B84" s="51" t="str">
        <f>IF(Dane!$F$14="","",Dane!$F$14)</f>
        <v>Historia</v>
      </c>
      <c r="C84" s="285">
        <f>IF(OR(ISTEXT('Oceny I'!$M$10),ISBLANK('Oceny I'!$M$10)),"",CHOOSE('Oceny I'!$M$10,"niedostateczny","dopuszczający","dostateczny","dobry","bardzo dobry","celujący"))</f>
      </c>
      <c r="D84" s="286"/>
      <c r="E84" s="49"/>
      <c r="F84" s="48">
        <v>12</v>
      </c>
      <c r="G84" s="51" t="str">
        <f>IF(Dane!$F$14="","",Dane!$F$14)</f>
        <v>Historia</v>
      </c>
      <c r="H84" s="285">
        <f>IF(OR(ISTEXT('Oceny I'!$M$11),ISBLANK('Oceny I'!$M$11)),"",CHOOSE('Oceny I'!$M$11,"niedostateczny","dopuszczający","dostateczny","dobry","bardzo dobry","celujący"))</f>
      </c>
      <c r="I84" s="286"/>
    </row>
    <row r="85" spans="1:9" s="50" customFormat="1" ht="16.5" customHeight="1">
      <c r="A85" s="48">
        <v>13</v>
      </c>
      <c r="B85" s="51" t="str">
        <f>IF(Dane!$F$15="","",Dane!$F$15)</f>
        <v>W-F</v>
      </c>
      <c r="C85" s="285">
        <f>IF(OR(ISTEXT('Oceny I'!$N$10),ISBLANK('Oceny I'!$N$10)),"",CHOOSE('Oceny I'!$N$10,"niedostateczny","dopuszczający","dostateczny","dobry","bardzo dobry","celujący"))</f>
      </c>
      <c r="D85" s="286"/>
      <c r="E85" s="49"/>
      <c r="F85" s="48">
        <v>13</v>
      </c>
      <c r="G85" s="51" t="str">
        <f>IF(Dane!$F$15="","",Dane!$F$15)</f>
        <v>W-F</v>
      </c>
      <c r="H85" s="285">
        <f>IF(OR(ISTEXT('Oceny I'!$N$11),ISBLANK('Oceny I'!$N$11)),"",CHOOSE('Oceny I'!$N$11,"niedostateczny","dopuszczający","dostateczny","dobry","bardzo dobry","celujący"))</f>
      </c>
      <c r="I85" s="286"/>
    </row>
    <row r="86" spans="1:9" s="50" customFormat="1" ht="16.5" customHeight="1">
      <c r="A86" s="48">
        <v>14</v>
      </c>
      <c r="B86" s="51" t="str">
        <f>IF(Dane!$F$16="","",Dane!$F$16)</f>
        <v>Podstawy. przeds.</v>
      </c>
      <c r="C86" s="285">
        <f>IF(OR(ISTEXT('Oceny I'!$O$10),ISBLANK('Oceny I'!$O$10)),"",CHOOSE('Oceny I'!$O$10,"niedostateczny","dopuszczający","dostateczny","dobry","bardzo dobry","celujący"))</f>
      </c>
      <c r="D86" s="286"/>
      <c r="E86" s="49"/>
      <c r="F86" s="48">
        <v>14</v>
      </c>
      <c r="G86" s="51" t="str">
        <f>IF(Dane!$F$16="","",Dane!$F$16)</f>
        <v>Podstawy. przeds.</v>
      </c>
      <c r="H86" s="285" t="str">
        <f>IF(OR(ISTEXT('Oceny I'!$O$11),ISBLANK('Oceny I'!$O$11)),"",CHOOSE('Oceny I'!$O$11,"niedostateczny","dopuszczający","dostateczny","dobry","bardzo dobry","celujący"))</f>
        <v>dopuszczający</v>
      </c>
      <c r="I86" s="286"/>
    </row>
    <row r="87" spans="1:9" s="50" customFormat="1" ht="16.5" customHeight="1">
      <c r="A87" s="48">
        <v>15</v>
      </c>
      <c r="B87" s="51" t="str">
        <f>IF(Dane!$F$17="","",Dane!$F$17)</f>
        <v>Funkcj. przed. w. w.</v>
      </c>
      <c r="C87" s="285">
        <f>IF(OR(ISTEXT('Oceny I'!$P$10),ISBLANK('Oceny I'!$P$10)),"",CHOOSE('Oceny I'!$P$10,"niedostateczny","dopuszczający","dostateczny","dobry","bardzo dobry","celujący"))</f>
      </c>
      <c r="D87" s="286"/>
      <c r="E87" s="49"/>
      <c r="F87" s="48">
        <v>15</v>
      </c>
      <c r="G87" s="51" t="str">
        <f>IF(Dane!$F$17="","",Dane!$F$17)</f>
        <v>Funkcj. przed. w. w.</v>
      </c>
      <c r="H87" s="285">
        <f>IF(OR(ISTEXT('Oceny I'!$P$11),ISBLANK('Oceny I'!$P$11)),"",CHOOSE('Oceny I'!$P$11,"niedostateczny","dopuszczający","dostateczny","dobry","bardzo dobry","celujący"))</f>
      </c>
      <c r="I87" s="286"/>
    </row>
    <row r="88" spans="1:9" s="50" customFormat="1" ht="16.5" customHeight="1">
      <c r="A88" s="48">
        <v>16</v>
      </c>
      <c r="B88" s="51" t="str">
        <f>IF(Dane!$F$18="","",Dane!$F$18)</f>
        <v>Praca biurowa</v>
      </c>
      <c r="C88" s="285">
        <f>IF(OR(ISTEXT('Oceny I'!$Q$10),ISBLANK('Oceny I'!$Q$10)),"",CHOOSE('Oceny I'!$Q$10,"niedostateczny","dopuszczający","dostateczny","dobry","bardzo dobry","celujący"))</f>
      </c>
      <c r="D88" s="286"/>
      <c r="E88" s="49"/>
      <c r="F88" s="48">
        <v>16</v>
      </c>
      <c r="G88" s="51" t="str">
        <f>IF(Dane!$F$18="","",Dane!$F$18)</f>
        <v>Praca biurowa</v>
      </c>
      <c r="H88" s="285">
        <f>IF(OR(ISTEXT('Oceny I'!$Q$11),ISBLANK('Oceny I'!$Q$11)),"",CHOOSE('Oceny I'!$Q$11,"niedostateczny","dopuszczający","dostateczny","dobry","bardzo dobry","celujący"))</f>
      </c>
      <c r="I88" s="286"/>
    </row>
    <row r="89" spans="1:9" s="50" customFormat="1" ht="16.5" customHeight="1">
      <c r="A89" s="48">
        <v>17</v>
      </c>
      <c r="B89" s="51">
        <f>IF(Dane!$F$19="","",Dane!$F$19)</f>
      </c>
      <c r="C89" s="285">
        <f>IF(OR(ISTEXT('Oceny I'!$S$10),ISBLANK('Oceny I'!$S$10)),"",CHOOSE('Oceny I'!$S$10,"niedostateczny","dopuszczający","dostateczny","dobry","bardzo dobry","celujący"))</f>
      </c>
      <c r="D89" s="286"/>
      <c r="E89" s="49"/>
      <c r="F89" s="48">
        <v>17</v>
      </c>
      <c r="G89" s="51">
        <f>IF(Dane!$F$19="","",Dane!$F$19)</f>
      </c>
      <c r="H89" s="285">
        <f>IF(OR(ISTEXT('Oceny I'!$S$11),ISBLANK('Oceny I'!$S$11)),"",CHOOSE('Oceny I'!$S$11,"niedostateczny","dopuszczający","dostateczny","dobry","bardzo dobry","celujący"))</f>
      </c>
      <c r="I89" s="286"/>
    </row>
    <row r="90" spans="1:9" s="50" customFormat="1" ht="16.5" customHeight="1">
      <c r="A90" s="48">
        <v>18</v>
      </c>
      <c r="B90" s="51">
        <f>IF(Dane!$F$20="","",Dane!$F$20)</f>
      </c>
      <c r="C90" s="285">
        <f>IF(OR(ISTEXT('Oceny I'!$T$10),ISBLANK('Oceny I'!$T$10)),"",CHOOSE('Oceny I'!$T$10,"niedostateczny","dopuszczający","dostateczny","dobry","bardzo dobry","celujący"))</f>
      </c>
      <c r="D90" s="286"/>
      <c r="E90" s="49"/>
      <c r="F90" s="48">
        <v>18</v>
      </c>
      <c r="G90" s="51">
        <f>IF(Dane!$F$20="","",Dane!$F$20)</f>
      </c>
      <c r="H90" s="285">
        <f>IF(OR(ISTEXT('Oceny I'!$T$11),ISBLANK('Oceny I'!$T$11)),"",CHOOSE('Oceny I'!$T$11,"niedostateczny","dopuszczający","dostateczny","dobry","bardzo dobry","celujący"))</f>
      </c>
      <c r="I90" s="286"/>
    </row>
    <row r="91" spans="1:9" s="50" customFormat="1" ht="16.5" customHeight="1">
      <c r="A91" s="290"/>
      <c r="B91" s="51" t="s">
        <v>69</v>
      </c>
      <c r="C91" s="74">
        <f>'Oceny I'!$AD$10</f>
        <v>0</v>
      </c>
      <c r="D91" s="75"/>
      <c r="E91" s="49"/>
      <c r="F91" s="290"/>
      <c r="G91" s="51" t="s">
        <v>69</v>
      </c>
      <c r="H91" s="74">
        <f>'Oceny I'!$AD$11</f>
        <v>0</v>
      </c>
      <c r="I91" s="78"/>
    </row>
    <row r="92" spans="1:9" s="50" customFormat="1" ht="16.5" customHeight="1">
      <c r="A92" s="291"/>
      <c r="B92" s="51" t="s">
        <v>70</v>
      </c>
      <c r="C92" s="74">
        <f>'Oceny I'!$AE$10</f>
        <v>0</v>
      </c>
      <c r="D92" s="75"/>
      <c r="E92" s="49"/>
      <c r="F92" s="291"/>
      <c r="G92" s="51" t="s">
        <v>70</v>
      </c>
      <c r="H92" s="74">
        <f>'Oceny I'!$AE$11</f>
        <v>0</v>
      </c>
      <c r="I92" s="78"/>
    </row>
    <row r="93" spans="1:9" s="50" customFormat="1" ht="16.5" customHeight="1">
      <c r="A93" s="291"/>
      <c r="B93" s="51" t="s">
        <v>85</v>
      </c>
      <c r="C93" s="52">
        <f>SUM(C91:C92)</f>
        <v>0</v>
      </c>
      <c r="D93" s="76">
        <f>mieś!$U10</f>
      </c>
      <c r="E93" s="49"/>
      <c r="F93" s="291"/>
      <c r="G93" s="51" t="s">
        <v>85</v>
      </c>
      <c r="H93" s="52">
        <f>SUM(H91:H92)</f>
        <v>0</v>
      </c>
      <c r="I93" s="76">
        <f>mieś!$U11</f>
      </c>
    </row>
    <row r="94" spans="1:9" s="50" customFormat="1" ht="16.5" customHeight="1">
      <c r="A94" s="292"/>
      <c r="B94" s="51" t="s">
        <v>156</v>
      </c>
      <c r="C94" s="52">
        <f>'Oceny I'!$AF$10</f>
        <v>0</v>
      </c>
      <c r="D94" s="303">
        <f>'Oceny I'!AB10</f>
      </c>
      <c r="E94" s="49"/>
      <c r="F94" s="292"/>
      <c r="G94" s="51" t="s">
        <v>156</v>
      </c>
      <c r="H94" s="52">
        <f>'Oceny I'!$AF$11</f>
        <v>0</v>
      </c>
      <c r="I94" s="304">
        <f>'Oceny I'!AB11</f>
        <v>1.5</v>
      </c>
    </row>
    <row r="95" spans="1:9" s="62" customFormat="1" ht="21" customHeight="1">
      <c r="A95" s="60">
        <f>Dane!A12</f>
        <v>9</v>
      </c>
      <c r="B95" s="287" t="str">
        <f>Dane!B12</f>
        <v>Nazwisko Imię</v>
      </c>
      <c r="C95" s="288"/>
      <c r="D95" s="289"/>
      <c r="E95" s="61"/>
      <c r="F95" s="60">
        <f>Dane!A13</f>
        <v>10</v>
      </c>
      <c r="G95" s="287" t="str">
        <f>Dane!B13</f>
        <v>Nazwisko Imię</v>
      </c>
      <c r="H95" s="288"/>
      <c r="I95" s="289"/>
    </row>
    <row r="96" spans="1:9" s="50" customFormat="1" ht="16.5" customHeight="1">
      <c r="A96" s="48">
        <v>1</v>
      </c>
      <c r="B96" s="77" t="s">
        <v>72</v>
      </c>
      <c r="C96" s="293" t="str">
        <f>IF('Oceny I'!$U$12="wz","wzorowe",IF('Oceny I'!$U$12="bd","bardzo dobre",IF('Oceny I'!$U$12="db","dobre",IF('Oceny I'!$U$12="po","poprawne",IF('Oceny I'!$U$12="np","nieodpowiednie",IF('Oceny I'!$U$12="ng","naganne",""))))))</f>
        <v>naganne</v>
      </c>
      <c r="D96" s="293"/>
      <c r="E96" s="49"/>
      <c r="F96" s="48">
        <v>1</v>
      </c>
      <c r="G96" s="77" t="s">
        <v>72</v>
      </c>
      <c r="H96" s="293">
        <f>IF('Oceny I'!$U$13="wz","wzorowe",IF('Oceny I'!$U$13="bd","bardzo dobre",IF('Oceny I'!$U$13="db","dobre",IF('Oceny I'!$U$13="po","poprawne",IF('Oceny I'!$U$13="np","nieodpowiednie",IF('Oceny I'!$U$13="ng","naganne",""))))))</f>
      </c>
      <c r="I96" s="293"/>
    </row>
    <row r="97" spans="1:9" s="50" customFormat="1" ht="16.5" customHeight="1">
      <c r="A97" s="48">
        <v>2</v>
      </c>
      <c r="B97" s="51" t="str">
        <f>IF(Dane!$F$4="","",Dane!$F$4)</f>
        <v>Religia</v>
      </c>
      <c r="C97" s="285">
        <f>IF(OR(ISTEXT('Oceny I'!$C$12),ISBLANK('Oceny I'!$C$12)),"",CHOOSE('Oceny I'!$C$12,"niedostateczny","dopuszczający","dostateczny","dobry","bardzo dobry","celujący"))</f>
      </c>
      <c r="D97" s="286"/>
      <c r="E97" s="49"/>
      <c r="F97" s="48">
        <v>2</v>
      </c>
      <c r="G97" s="51" t="str">
        <f>IF(Dane!$F$4="","",Dane!$F$4)</f>
        <v>Religia</v>
      </c>
      <c r="H97" s="285">
        <f>IF(OR(ISTEXT('Oceny I'!$C$13),ISBLANK('Oceny I'!$C$13)),"",CHOOSE('Oceny I'!$C$13,"niedostateczny","dopuszczający","dostateczny","dobry","bardzo dobry","celujący"))</f>
      </c>
      <c r="I97" s="286"/>
    </row>
    <row r="98" spans="1:9" s="50" customFormat="1" ht="16.5" customHeight="1">
      <c r="A98" s="48">
        <v>3</v>
      </c>
      <c r="B98" s="51" t="str">
        <f>IF(Dane!$F$5="","",Dane!$F$5)</f>
        <v>Język polski</v>
      </c>
      <c r="C98" s="285">
        <f>IF(OR(ISTEXT('Oceny I'!$D$12),ISBLANK('Oceny I'!$D$12)),"",CHOOSE('Oceny I'!$D$12,"niedostateczny","dopuszczający","dostateczny","dobry","bardzo dobry","celujący"))</f>
      </c>
      <c r="D98" s="286"/>
      <c r="E98" s="49"/>
      <c r="F98" s="48">
        <v>3</v>
      </c>
      <c r="G98" s="51" t="str">
        <f>IF(Dane!$F$5="","",Dane!$F$5)</f>
        <v>Język polski</v>
      </c>
      <c r="H98" s="285">
        <f>IF(OR(ISTEXT('Oceny I'!$D$13),ISBLANK('Oceny I'!$D$13)),"",CHOOSE('Oceny I'!$D$13,"niedostateczny","dopuszczający","dostateczny","dobry","bardzo dobry","celujący"))</f>
      </c>
      <c r="I98" s="286"/>
    </row>
    <row r="99" spans="1:9" s="50" customFormat="1" ht="16.5" customHeight="1">
      <c r="A99" s="48">
        <v>4</v>
      </c>
      <c r="B99" s="51" t="str">
        <f>IF(Dane!$F$6="","",Dane!$F$6)</f>
        <v>Język niemiecki</v>
      </c>
      <c r="C99" s="285" t="str">
        <f>IF(OR(ISTEXT('Oceny I'!$E$12),ISBLANK('Oceny I'!$E$12)),"--------",CHOOSE('Oceny I'!$E$12,"niedostateczny","dopuszczający","dostateczny","dobry","bardzo dobry","celujący"))</f>
        <v>--------</v>
      </c>
      <c r="D99" s="286"/>
      <c r="E99" s="49"/>
      <c r="F99" s="48">
        <v>4</v>
      </c>
      <c r="G99" s="51" t="str">
        <f>IF(Dane!$F$6="","",Dane!$F$6)</f>
        <v>Język niemiecki</v>
      </c>
      <c r="H99" s="285" t="str">
        <f>IF(OR(ISTEXT('Oceny I'!$E$13),ISBLANK('Oceny I'!$E$13)),"--------",CHOOSE('Oceny I'!$E$13,"niedostateczny","dopuszczający","dostateczny","dobry","bardzo dobry","celujący"))</f>
        <v>--------</v>
      </c>
      <c r="I99" s="286"/>
    </row>
    <row r="100" spans="1:9" s="50" customFormat="1" ht="16.5" customHeight="1">
      <c r="A100" s="48">
        <v>5</v>
      </c>
      <c r="B100" s="51" t="str">
        <f>IF(Dane!$F$7="","",Dane!$F$7)</f>
        <v>Język angielski</v>
      </c>
      <c r="C100" s="285" t="str">
        <f>IF(OR(ISTEXT('Oceny I'!$F$12),ISBLANK('Oceny I'!$F$12)),"--------",CHOOSE('Oceny I'!$F$12,"niedostateczny","dopuszczający","dostateczny","dobry","bardzo dobry","celujący"))</f>
        <v>--------</v>
      </c>
      <c r="D100" s="286"/>
      <c r="E100" s="49"/>
      <c r="F100" s="48">
        <v>5</v>
      </c>
      <c r="G100" s="51" t="str">
        <f>IF(Dane!$F$7="","",Dane!$F$7)</f>
        <v>Język angielski</v>
      </c>
      <c r="H100" s="285" t="str">
        <f>IF(OR(ISTEXT('Oceny I'!$F$13),ISBLANK('Oceny I'!$F$13)),"--------",CHOOSE('Oceny I'!$F$13,"niedostateczny","dopuszczający","dostateczny","dobry","bardzo dobry","celujący"))</f>
        <v>--------</v>
      </c>
      <c r="I100" s="286"/>
    </row>
    <row r="101" spans="1:9" s="50" customFormat="1" ht="16.5" customHeight="1">
      <c r="A101" s="48">
        <v>6</v>
      </c>
      <c r="B101" s="51" t="str">
        <f>IF(Dane!$F$8="","",Dane!$F$8)</f>
        <v>Język francuski</v>
      </c>
      <c r="C101" s="285" t="str">
        <f>IF(OR(ISTEXT('Oceny I'!$G$12),ISBLANK('Oceny I'!$G$12)),"--------",CHOOSE('Oceny I'!$G$12,"niedostateczny","dopuszczający","dostateczny","dobry","bardzo dobry","celujący"))</f>
        <v>--------</v>
      </c>
      <c r="D101" s="286"/>
      <c r="E101" s="49"/>
      <c r="F101" s="48">
        <v>6</v>
      </c>
      <c r="G101" s="51" t="str">
        <f>IF(Dane!$F$8="","",Dane!$F$8)</f>
        <v>Język francuski</v>
      </c>
      <c r="H101" s="285" t="str">
        <f>IF(OR(ISTEXT('Oceny I'!$G$13),ISBLANK('Oceny I'!$G$13)),"--------",CHOOSE('Oceny I'!$G$13,"niedostateczny","dopuszczający","dostateczny","dobry","bardzo dobry","celujący"))</f>
        <v>--------</v>
      </c>
      <c r="I101" s="286"/>
    </row>
    <row r="102" spans="1:9" s="50" customFormat="1" ht="16.5" customHeight="1">
      <c r="A102" s="48">
        <v>7</v>
      </c>
      <c r="B102" s="51" t="str">
        <f>IF(Dane!$F$9="","",Dane!$F$9)</f>
        <v>Język rosyjski</v>
      </c>
      <c r="C102" s="285" t="str">
        <f>IF(OR(ISTEXT('Oceny I'!$H$12),ISBLANK('Oceny I'!$H$12)),"--------",CHOOSE('Oceny I'!$H$12,"niedostateczny","dopuszczający","dostateczny","dobry","bardzo dobry","celujący"))</f>
        <v>--------</v>
      </c>
      <c r="D102" s="286"/>
      <c r="E102" s="49"/>
      <c r="F102" s="48">
        <v>7</v>
      </c>
      <c r="G102" s="51" t="str">
        <f>IF(Dane!$F$9="","",Dane!$F$9)</f>
        <v>Język rosyjski</v>
      </c>
      <c r="H102" s="285" t="str">
        <f>IF(OR(ISTEXT('Oceny I'!$H$13),ISBLANK('Oceny I'!$H$13)),"--------",CHOOSE('Oceny I'!$H$13,"niedostateczny","dopuszczający","dostateczny","dobry","bardzo dobry","celujący"))</f>
        <v>--------</v>
      </c>
      <c r="I102" s="286"/>
    </row>
    <row r="103" spans="1:9" s="50" customFormat="1" ht="16.5" customHeight="1">
      <c r="A103" s="48">
        <v>8</v>
      </c>
      <c r="B103" s="51" t="str">
        <f>IF(Dane!$F$10="","",Dane!$F$10)</f>
        <v>Matematyka</v>
      </c>
      <c r="C103" s="285">
        <f>IF(OR(ISTEXT('Oceny I'!$I$12),ISBLANK('Oceny I'!$I$12)),"",CHOOSE('Oceny I'!$I$12,"niedostateczny","dopuszczający","dostateczny","dobry","bardzo dobry","celujący"))</f>
      </c>
      <c r="D103" s="286"/>
      <c r="E103" s="49"/>
      <c r="F103" s="48">
        <v>8</v>
      </c>
      <c r="G103" s="51" t="str">
        <f>IF(Dane!$F$10="","",Dane!$F$10)</f>
        <v>Matematyka</v>
      </c>
      <c r="H103" s="285">
        <f>IF(OR(ISTEXT('Oceny I'!$I$13),ISBLANK('Oceny I'!$I$13)),"",CHOOSE('Oceny I'!$I$13,"niedostateczny","dopuszczający","dostateczny","dobry","bardzo dobry","celujący"))</f>
      </c>
      <c r="I103" s="286"/>
    </row>
    <row r="104" spans="1:9" s="50" customFormat="1" ht="16.5" customHeight="1">
      <c r="A104" s="48">
        <v>9</v>
      </c>
      <c r="B104" s="51" t="str">
        <f>IF(Dane!$F$11="","",Dane!$F$11)</f>
        <v>Fizyka</v>
      </c>
      <c r="C104" s="285">
        <f>IF(OR(ISTEXT('Oceny I'!$J$12),ISBLANK('Oceny I'!$J$12)),"",CHOOSE('Oceny I'!$J$12,"niedostateczny","dopuszczający","dostateczny","dobry","bardzo dobry","celujący"))</f>
      </c>
      <c r="D104" s="286"/>
      <c r="E104" s="49"/>
      <c r="F104" s="48">
        <v>9</v>
      </c>
      <c r="G104" s="51" t="str">
        <f>IF(Dane!$F$11="","",Dane!$F$11)</f>
        <v>Fizyka</v>
      </c>
      <c r="H104" s="285">
        <f>IF(OR(ISTEXT('Oceny I'!$J$13),ISBLANK('Oceny I'!$J$13)),"",CHOOSE('Oceny I'!$J$13,"niedostateczny","dopuszczający","dostateczny","dobry","bardzo dobry","celujący"))</f>
      </c>
      <c r="I104" s="286"/>
    </row>
    <row r="105" spans="1:9" s="50" customFormat="1" ht="16.5" customHeight="1">
      <c r="A105" s="48">
        <v>10</v>
      </c>
      <c r="B105" s="51" t="str">
        <f>IF(Dane!$F$12="","",Dane!$F$12)</f>
        <v>Chemia</v>
      </c>
      <c r="C105" s="285">
        <f>IF(OR(ISTEXT('Oceny I'!$K$12),ISBLANK('Oceny I'!$K$12)),"",CHOOSE('Oceny I'!$K$12,"niedostateczny","dopuszczający","dostateczny","dobry","bardzo dobry","celujący"))</f>
      </c>
      <c r="D105" s="286"/>
      <c r="E105" s="49"/>
      <c r="F105" s="48">
        <v>10</v>
      </c>
      <c r="G105" s="51" t="str">
        <f>IF(Dane!$F$12="","",Dane!$F$12)</f>
        <v>Chemia</v>
      </c>
      <c r="H105" s="285">
        <f>IF(OR(ISTEXT('Oceny I'!$K$13),ISBLANK('Oceny I'!$K$13)),"",CHOOSE('Oceny I'!$K$13,"niedostateczny","dopuszczający","dostateczny","dobry","bardzo dobry","celujący"))</f>
      </c>
      <c r="I105" s="286"/>
    </row>
    <row r="106" spans="1:9" s="50" customFormat="1" ht="16.5" customHeight="1">
      <c r="A106" s="48">
        <v>11</v>
      </c>
      <c r="B106" s="51" t="str">
        <f>IF(Dane!$F$13="","",Dane!$F$13)</f>
        <v>Geografia</v>
      </c>
      <c r="C106" s="285">
        <f>IF(OR(ISTEXT('Oceny I'!$L$12),ISBLANK('Oceny I'!$L$12)),"",CHOOSE('Oceny I'!$L$12,"niedostateczny","dopuszczający","dostateczny","dobry","bardzo dobry","celujący"))</f>
      </c>
      <c r="D106" s="286"/>
      <c r="E106" s="49"/>
      <c r="F106" s="48">
        <v>11</v>
      </c>
      <c r="G106" s="51" t="str">
        <f>IF(Dane!$F$13="","",Dane!$F$13)</f>
        <v>Geografia</v>
      </c>
      <c r="H106" s="285">
        <f>IF(OR(ISTEXT('Oceny I'!$L$13),ISBLANK('Oceny I'!$L$13)),"",CHOOSE('Oceny I'!$L$13,"niedostateczny","dopuszczający","dostateczny","dobry","bardzo dobry","celujący"))</f>
      </c>
      <c r="I106" s="286"/>
    </row>
    <row r="107" spans="1:9" s="50" customFormat="1" ht="16.5" customHeight="1">
      <c r="A107" s="48">
        <v>12</v>
      </c>
      <c r="B107" s="51" t="str">
        <f>IF(Dane!$F$14="","",Dane!$F$14)</f>
        <v>Historia</v>
      </c>
      <c r="C107" s="285" t="str">
        <f>IF(OR(ISTEXT('Oceny I'!$M$12),ISBLANK('Oceny I'!$M$12)),"",CHOOSE('Oceny I'!$M$12,"niedostateczny","dopuszczający","dostateczny","dobry","bardzo dobry","celujący"))</f>
        <v>niedostateczny</v>
      </c>
      <c r="D107" s="286"/>
      <c r="E107" s="49"/>
      <c r="F107" s="48">
        <v>12</v>
      </c>
      <c r="G107" s="51" t="str">
        <f>IF(Dane!$F$14="","",Dane!$F$14)</f>
        <v>Historia</v>
      </c>
      <c r="H107" s="285">
        <f>IF(OR(ISTEXT('Oceny I'!$M$13),ISBLANK('Oceny I'!$M$13)),"",CHOOSE('Oceny I'!$M$13,"niedostateczny","dopuszczający","dostateczny","dobry","bardzo dobry","celujący"))</f>
      </c>
      <c r="I107" s="286"/>
    </row>
    <row r="108" spans="1:9" s="50" customFormat="1" ht="16.5" customHeight="1">
      <c r="A108" s="48">
        <v>13</v>
      </c>
      <c r="B108" s="51" t="str">
        <f>IF(Dane!$F$15="","",Dane!$F$15)</f>
        <v>W-F</v>
      </c>
      <c r="C108" s="285">
        <f>IF(OR(ISTEXT('Oceny I'!$N$12),ISBLANK('Oceny I'!$N$12)),"",CHOOSE('Oceny I'!$N$12,"niedostateczny","dopuszczający","dostateczny","dobry","bardzo dobry","celujący"))</f>
      </c>
      <c r="D108" s="286"/>
      <c r="E108" s="49"/>
      <c r="F108" s="48">
        <v>13</v>
      </c>
      <c r="G108" s="51" t="str">
        <f>IF(Dane!$F$15="","",Dane!$F$15)</f>
        <v>W-F</v>
      </c>
      <c r="H108" s="285">
        <f>IF(OR(ISTEXT('Oceny I'!$N$13),ISBLANK('Oceny I'!$N$13)),"",CHOOSE('Oceny I'!$N$13,"niedostateczny","dopuszczający","dostateczny","dobry","bardzo dobry","celujący"))</f>
      </c>
      <c r="I108" s="286"/>
    </row>
    <row r="109" spans="1:9" s="50" customFormat="1" ht="16.5" customHeight="1">
      <c r="A109" s="48">
        <v>14</v>
      </c>
      <c r="B109" s="51" t="str">
        <f>IF(Dane!$F$16="","",Dane!$F$16)</f>
        <v>Podstawy. przeds.</v>
      </c>
      <c r="C109" s="285" t="str">
        <f>IF(OR(ISTEXT('Oceny I'!$O$12),ISBLANK('Oceny I'!$O$12)),"",CHOOSE('Oceny I'!$O$12,"niedostateczny","dopuszczający","dostateczny","dobry","bardzo dobry","celujący"))</f>
        <v>niedostateczny</v>
      </c>
      <c r="D109" s="286"/>
      <c r="E109" s="49"/>
      <c r="F109" s="48">
        <v>14</v>
      </c>
      <c r="G109" s="51" t="str">
        <f>IF(Dane!$F$16="","",Dane!$F$16)</f>
        <v>Podstawy. przeds.</v>
      </c>
      <c r="H109" s="285">
        <f>IF(OR(ISTEXT('Oceny I'!$O$13),ISBLANK('Oceny I'!$O$13)),"",CHOOSE('Oceny I'!$O$13,"niedostateczny","dopuszczający","dostateczny","dobry","bardzo dobry","celujący"))</f>
      </c>
      <c r="I109" s="286"/>
    </row>
    <row r="110" spans="1:9" s="50" customFormat="1" ht="16.5" customHeight="1">
      <c r="A110" s="48">
        <v>15</v>
      </c>
      <c r="B110" s="51" t="str">
        <f>IF(Dane!$F$17="","",Dane!$F$17)</f>
        <v>Funkcj. przed. w. w.</v>
      </c>
      <c r="C110" s="285">
        <f>IF(OR(ISTEXT('Oceny I'!$P$12),ISBLANK('Oceny I'!$P$12)),"",CHOOSE('Oceny I'!$P$12,"niedostateczny","dopuszczający","dostateczny","dobry","bardzo dobry","celujący"))</f>
      </c>
      <c r="D110" s="286"/>
      <c r="E110" s="49"/>
      <c r="F110" s="48">
        <v>15</v>
      </c>
      <c r="G110" s="51" t="str">
        <f>IF(Dane!$F$17="","",Dane!$F$17)</f>
        <v>Funkcj. przed. w. w.</v>
      </c>
      <c r="H110" s="285">
        <f>IF(OR(ISTEXT('Oceny I'!$P$13),ISBLANK('Oceny I'!$P$13)),"",CHOOSE('Oceny I'!$P$13,"niedostateczny","dopuszczający","dostateczny","dobry","bardzo dobry","celujący"))</f>
      </c>
      <c r="I110" s="286"/>
    </row>
    <row r="111" spans="1:9" s="50" customFormat="1" ht="16.5" customHeight="1">
      <c r="A111" s="48">
        <v>16</v>
      </c>
      <c r="B111" s="51" t="str">
        <f>IF(Dane!$F$18="","",Dane!$F$18)</f>
        <v>Praca biurowa</v>
      </c>
      <c r="C111" s="285">
        <f>IF(OR(ISTEXT('Oceny I'!$Q$12),ISBLANK('Oceny I'!$Q$12)),"",CHOOSE('Oceny I'!$Q$12,"niedostateczny","dopuszczający","dostateczny","dobry","bardzo dobry","celujący"))</f>
      </c>
      <c r="D111" s="286"/>
      <c r="E111" s="49"/>
      <c r="F111" s="48">
        <v>16</v>
      </c>
      <c r="G111" s="51" t="str">
        <f>IF(Dane!$F$18="","",Dane!$F$18)</f>
        <v>Praca biurowa</v>
      </c>
      <c r="H111" s="285">
        <f>IF(OR(ISTEXT('Oceny I'!$Q$13),ISBLANK('Oceny I'!$Q$13)),"",CHOOSE('Oceny I'!$Q$13,"niedostateczny","dopuszczający","dostateczny","dobry","bardzo dobry","celujący"))</f>
      </c>
      <c r="I111" s="286"/>
    </row>
    <row r="112" spans="1:9" s="50" customFormat="1" ht="16.5" customHeight="1">
      <c r="A112" s="48">
        <v>17</v>
      </c>
      <c r="B112" s="51">
        <f>IF(Dane!$F$19="","",Dane!$F$19)</f>
      </c>
      <c r="C112" s="285">
        <f>IF(OR(ISTEXT('Oceny I'!$S$12),ISBLANK('Oceny I'!$S$12)),"",CHOOSE('Oceny I'!$S$12,"niedostateczny","dopuszczający","dostateczny","dobry","bardzo dobry","celujący"))</f>
      </c>
      <c r="D112" s="286"/>
      <c r="E112" s="49"/>
      <c r="F112" s="48">
        <v>17</v>
      </c>
      <c r="G112" s="51">
        <f>IF(Dane!$F$19="","",Dane!$F$19)</f>
      </c>
      <c r="H112" s="285">
        <f>IF(OR(ISTEXT('Oceny I'!$S$13),ISBLANK('Oceny I'!$S$13)),"",CHOOSE('Oceny I'!$S$13,"niedostateczny","dopuszczający","dostateczny","dobry","bardzo dobry","celujący"))</f>
      </c>
      <c r="I112" s="286"/>
    </row>
    <row r="113" spans="1:9" s="50" customFormat="1" ht="16.5" customHeight="1">
      <c r="A113" s="99">
        <v>18</v>
      </c>
      <c r="B113" s="51">
        <f>IF(Dane!$F$20="","",Dane!$F$20)</f>
      </c>
      <c r="C113" s="285">
        <f>IF(OR(ISTEXT('Oceny I'!$T$12),ISBLANK('Oceny I'!$T$12)),"",CHOOSE('Oceny I'!$T$12,"niedostateczny","dopuszczający","dostateczny","dobry","bardzo dobry","celujący"))</f>
      </c>
      <c r="D113" s="286"/>
      <c r="E113" s="49"/>
      <c r="F113" s="99">
        <v>18</v>
      </c>
      <c r="G113" s="51">
        <f>IF(Dane!$F$20="","",Dane!$F$20)</f>
      </c>
      <c r="H113" s="285">
        <f>IF(OR(ISTEXT('Oceny I'!$T$13),ISBLANK('Oceny I'!$T$13)),"",CHOOSE('Oceny I'!$T$13,"niedostateczny","dopuszczający","dostateczny","dobry","bardzo dobry","celujący"))</f>
      </c>
      <c r="I113" s="286"/>
    </row>
    <row r="114" spans="1:9" s="50" customFormat="1" ht="16.5" customHeight="1">
      <c r="A114" s="290"/>
      <c r="B114" s="51" t="s">
        <v>69</v>
      </c>
      <c r="C114" s="74">
        <f>'Oceny I'!$AD$12</f>
        <v>0</v>
      </c>
      <c r="D114" s="75"/>
      <c r="E114" s="49"/>
      <c r="F114" s="290"/>
      <c r="G114" s="51" t="s">
        <v>69</v>
      </c>
      <c r="H114" s="74">
        <f>'Oceny I'!$AD$13</f>
        <v>0</v>
      </c>
      <c r="I114" s="78"/>
    </row>
    <row r="115" spans="1:9" s="50" customFormat="1" ht="16.5" customHeight="1">
      <c r="A115" s="291"/>
      <c r="B115" s="51" t="s">
        <v>70</v>
      </c>
      <c r="C115" s="74">
        <f>'Oceny I'!$AE$12</f>
        <v>0</v>
      </c>
      <c r="D115" s="75"/>
      <c r="E115" s="49"/>
      <c r="F115" s="291"/>
      <c r="G115" s="51" t="s">
        <v>70</v>
      </c>
      <c r="H115" s="74">
        <f>'Oceny I'!$AE$13</f>
        <v>0</v>
      </c>
      <c r="I115" s="78"/>
    </row>
    <row r="116" spans="1:9" s="50" customFormat="1" ht="16.5" customHeight="1">
      <c r="A116" s="291"/>
      <c r="B116" s="51" t="s">
        <v>85</v>
      </c>
      <c r="C116" s="52">
        <f>SUM(C114:C115)</f>
        <v>0</v>
      </c>
      <c r="D116" s="76">
        <f>mieś!$U12</f>
      </c>
      <c r="E116" s="49"/>
      <c r="F116" s="291"/>
      <c r="G116" s="51" t="s">
        <v>85</v>
      </c>
      <c r="H116" s="52">
        <f>SUM(H114:H115)</f>
        <v>0</v>
      </c>
      <c r="I116" s="76">
        <f>mieś!$U13</f>
      </c>
    </row>
    <row r="117" spans="1:9" s="50" customFormat="1" ht="16.5" customHeight="1">
      <c r="A117" s="292"/>
      <c r="B117" s="51" t="s">
        <v>156</v>
      </c>
      <c r="C117" s="52">
        <f>'Oceny I'!$AF$12</f>
        <v>0</v>
      </c>
      <c r="D117" s="303">
        <f>'Oceny I'!AB12</f>
        <v>1</v>
      </c>
      <c r="E117" s="49"/>
      <c r="F117" s="292"/>
      <c r="G117" s="51" t="s">
        <v>156</v>
      </c>
      <c r="H117" s="52">
        <f>'Oceny I'!$AF$13</f>
        <v>0</v>
      </c>
      <c r="I117" s="304">
        <f>'Oceny I'!AB13</f>
      </c>
    </row>
    <row r="118" spans="1:8" s="50" customFormat="1" ht="9" customHeight="1">
      <c r="A118" s="54"/>
      <c r="B118" s="54"/>
      <c r="C118" s="55"/>
      <c r="D118" s="55"/>
      <c r="E118" s="53"/>
      <c r="F118" s="54"/>
      <c r="G118" s="54"/>
      <c r="H118" s="55"/>
    </row>
    <row r="119" spans="1:9" s="62" customFormat="1" ht="21" customHeight="1">
      <c r="A119" s="60">
        <f>Dane!A14</f>
        <v>11</v>
      </c>
      <c r="B119" s="287" t="str">
        <f>Dane!B14</f>
        <v>Nazwisko Imię</v>
      </c>
      <c r="C119" s="288"/>
      <c r="D119" s="289"/>
      <c r="E119" s="61"/>
      <c r="F119" s="60">
        <f>Dane!A15</f>
        <v>12</v>
      </c>
      <c r="G119" s="287" t="str">
        <f>Dane!B15</f>
        <v>Nazwisko Imię</v>
      </c>
      <c r="H119" s="288"/>
      <c r="I119" s="289"/>
    </row>
    <row r="120" spans="1:9" s="50" customFormat="1" ht="16.5" customHeight="1">
      <c r="A120" s="48">
        <v>1</v>
      </c>
      <c r="B120" s="77" t="s">
        <v>72</v>
      </c>
      <c r="C120" s="293">
        <f>IF('Oceny I'!$U$14="wz","wzorowe",IF('Oceny I'!$U$14="bd","bardzo dobre",IF('Oceny I'!$U$14="db","dobre",IF('Oceny I'!$U$14="po","poprawne",IF('Oceny I'!$U$14="np","nieodpowiednie",IF('Oceny I'!$U$14="ng","naganne",""))))))</f>
      </c>
      <c r="D120" s="293"/>
      <c r="E120" s="49"/>
      <c r="F120" s="48">
        <v>1</v>
      </c>
      <c r="G120" s="77" t="s">
        <v>72</v>
      </c>
      <c r="H120" s="293">
        <f>IF('Oceny I'!$U$15="wz","wzorowe",IF('Oceny I'!$U$15="bd","bardzo dobre",IF('Oceny I'!$U$15="db","dobre",IF('Oceny I'!$U$15="po","poprawne",IF('Oceny I'!$U$15="np","nieodpowiednie",IF('Oceny I'!$U$15="ng","naganne",""))))))</f>
      </c>
      <c r="I120" s="293"/>
    </row>
    <row r="121" spans="1:9" s="50" customFormat="1" ht="16.5" customHeight="1">
      <c r="A121" s="48">
        <v>2</v>
      </c>
      <c r="B121" s="51" t="str">
        <f>IF(Dane!$F$4="","",Dane!$F$4)</f>
        <v>Religia</v>
      </c>
      <c r="C121" s="285">
        <f>IF(OR(ISTEXT('Oceny I'!$C$14),ISBLANK('Oceny I'!$C$14)),"",CHOOSE('Oceny I'!$C$14,"niedostateczny","dopuszczający","dostateczny","dobry","bardzo dobry","celujący"))</f>
      </c>
      <c r="D121" s="286"/>
      <c r="E121" s="49"/>
      <c r="F121" s="48">
        <v>2</v>
      </c>
      <c r="G121" s="51" t="str">
        <f>IF(Dane!$F$4="","",Dane!$F$4)</f>
        <v>Religia</v>
      </c>
      <c r="H121" s="285">
        <f>IF(OR(ISTEXT('Oceny I'!$C$15),ISBLANK('Oceny I'!$C$15)),"",CHOOSE('Oceny I'!$C$15,"niedostateczny","dopuszczający","dostateczny","dobry","bardzo dobry","celujący"))</f>
      </c>
      <c r="I121" s="286"/>
    </row>
    <row r="122" spans="1:9" s="50" customFormat="1" ht="16.5" customHeight="1">
      <c r="A122" s="48">
        <v>3</v>
      </c>
      <c r="B122" s="51" t="str">
        <f>IF(Dane!$F$5="","",Dane!$F$5)</f>
        <v>Język polski</v>
      </c>
      <c r="C122" s="285">
        <f>IF(OR(ISTEXT('Oceny I'!$D$14),ISBLANK('Oceny I'!$D$14)),"",CHOOSE('Oceny I'!$D$14,"niedostateczny","dopuszczający","dostateczny","dobry","bardzo dobry","celujący"))</f>
      </c>
      <c r="D122" s="286"/>
      <c r="E122" s="49"/>
      <c r="F122" s="48">
        <v>3</v>
      </c>
      <c r="G122" s="51" t="str">
        <f>IF(Dane!$F$5="","",Dane!$F$5)</f>
        <v>Język polski</v>
      </c>
      <c r="H122" s="285">
        <f>IF(OR(ISTEXT('Oceny I'!$D$15),ISBLANK('Oceny I'!$D$15)),"",CHOOSE('Oceny I'!$D$15,"niedostateczny","dopuszczający","dostateczny","dobry","bardzo dobry","celujący"))</f>
      </c>
      <c r="I122" s="286"/>
    </row>
    <row r="123" spans="1:9" s="50" customFormat="1" ht="16.5" customHeight="1">
      <c r="A123" s="48">
        <v>4</v>
      </c>
      <c r="B123" s="51" t="str">
        <f>IF(Dane!$F$6="","",Dane!$F$6)</f>
        <v>Język niemiecki</v>
      </c>
      <c r="C123" s="285" t="str">
        <f>IF(OR(ISTEXT('Oceny I'!$E$14),ISBLANK('Oceny I'!$E$14)),"--------",CHOOSE('Oceny I'!$E$14,"niedostateczny","dopuszczający","dostateczny","dobry","bardzo dobry","celujący"))</f>
        <v>--------</v>
      </c>
      <c r="D123" s="286"/>
      <c r="E123" s="49"/>
      <c r="F123" s="48">
        <v>4</v>
      </c>
      <c r="G123" s="51" t="str">
        <f>IF(Dane!$F$6="","",Dane!$F$6)</f>
        <v>Język niemiecki</v>
      </c>
      <c r="H123" s="285" t="str">
        <f>IF(OR(ISTEXT('Oceny I'!$E$15),ISBLANK('Oceny I'!$E$15)),"--------",CHOOSE('Oceny I'!$E$15,"niedostateczny","dopuszczający","dostateczny","dobry","bardzo dobry","celujący"))</f>
        <v>--------</v>
      </c>
      <c r="I123" s="286"/>
    </row>
    <row r="124" spans="1:9" s="50" customFormat="1" ht="16.5" customHeight="1">
      <c r="A124" s="48">
        <v>5</v>
      </c>
      <c r="B124" s="51" t="str">
        <f>IF(Dane!$F$7="","",Dane!$F$7)</f>
        <v>Język angielski</v>
      </c>
      <c r="C124" s="285" t="str">
        <f>IF(OR(ISTEXT('Oceny I'!$F$14),ISBLANK('Oceny I'!$F$14)),"--------",CHOOSE('Oceny I'!$F$14,"niedostateczny","dopuszczający","dostateczny","dobry","bardzo dobry","celujący"))</f>
        <v>--------</v>
      </c>
      <c r="D124" s="286"/>
      <c r="E124" s="49"/>
      <c r="F124" s="48">
        <v>5</v>
      </c>
      <c r="G124" s="51" t="str">
        <f>IF(Dane!$F$7="","",Dane!$F$7)</f>
        <v>Język angielski</v>
      </c>
      <c r="H124" s="285" t="str">
        <f>IF(OR(ISTEXT('Oceny I'!$F$15),ISBLANK('Oceny I'!$F$15)),"--------",CHOOSE('Oceny I'!$F$15,"niedostateczny","dopuszczający","dostateczny","dobry","bardzo dobry","celujący"))</f>
        <v>--------</v>
      </c>
      <c r="I124" s="286"/>
    </row>
    <row r="125" spans="1:9" s="50" customFormat="1" ht="16.5" customHeight="1">
      <c r="A125" s="48">
        <v>6</v>
      </c>
      <c r="B125" s="51" t="str">
        <f>IF(Dane!$F$8="","",Dane!$F$8)</f>
        <v>Język francuski</v>
      </c>
      <c r="C125" s="285" t="str">
        <f>IF(OR(ISTEXT('Oceny I'!$G$14),ISBLANK('Oceny I'!$G$14)),"--------",CHOOSE('Oceny I'!$G$14,"niedostateczny","dopuszczający","dostateczny","dobry","bardzo dobry","celujący"))</f>
        <v>--------</v>
      </c>
      <c r="D125" s="286"/>
      <c r="E125" s="49"/>
      <c r="F125" s="48">
        <v>6</v>
      </c>
      <c r="G125" s="51" t="str">
        <f>IF(Dane!$F$8="","",Dane!$F$8)</f>
        <v>Język francuski</v>
      </c>
      <c r="H125" s="285" t="str">
        <f>IF(OR(ISTEXT('Oceny I'!$G$15),ISBLANK('Oceny I'!$G$15)),"--------",CHOOSE('Oceny I'!$G$15,"niedostateczny","dopuszczający","dostateczny","dobry","bardzo dobry","celujący"))</f>
        <v>--------</v>
      </c>
      <c r="I125" s="286"/>
    </row>
    <row r="126" spans="1:9" s="50" customFormat="1" ht="16.5" customHeight="1">
      <c r="A126" s="48">
        <v>7</v>
      </c>
      <c r="B126" s="51" t="str">
        <f>IF(Dane!$F$9="","",Dane!$F$9)</f>
        <v>Język rosyjski</v>
      </c>
      <c r="C126" s="285" t="str">
        <f>IF(OR(ISTEXT('Oceny I'!$H$14),ISBLANK('Oceny I'!$H$14)),"--------",CHOOSE('Oceny I'!$H$14,"niedostateczny","dopuszczający","dostateczny","dobry","bardzo dobry","celujący"))</f>
        <v>--------</v>
      </c>
      <c r="D126" s="286"/>
      <c r="E126" s="49"/>
      <c r="F126" s="48">
        <v>7</v>
      </c>
      <c r="G126" s="51" t="str">
        <f>IF(Dane!$F$9="","",Dane!$F$9)</f>
        <v>Język rosyjski</v>
      </c>
      <c r="H126" s="285" t="str">
        <f>IF(OR(ISTEXT('Oceny I'!$H$15),ISBLANK('Oceny I'!$H$15)),"--------",CHOOSE('Oceny I'!$H$15,"niedostateczny","dopuszczający","dostateczny","dobry","bardzo dobry","celujący"))</f>
        <v>--------</v>
      </c>
      <c r="I126" s="286"/>
    </row>
    <row r="127" spans="1:9" s="50" customFormat="1" ht="16.5" customHeight="1">
      <c r="A127" s="48">
        <v>8</v>
      </c>
      <c r="B127" s="51" t="str">
        <f>IF(Dane!$F$10="","",Dane!$F$10)</f>
        <v>Matematyka</v>
      </c>
      <c r="C127" s="285">
        <f>IF(OR(ISTEXT('Oceny I'!$I$14),ISBLANK('Oceny I'!$I$14)),"",CHOOSE('Oceny I'!$I$14,"niedostateczny","dopuszczający","dostateczny","dobry","bardzo dobry","celujący"))</f>
      </c>
      <c r="D127" s="286"/>
      <c r="E127" s="49"/>
      <c r="F127" s="48">
        <v>8</v>
      </c>
      <c r="G127" s="51" t="str">
        <f>IF(Dane!$F$10="","",Dane!$F$10)</f>
        <v>Matematyka</v>
      </c>
      <c r="H127" s="285" t="str">
        <f>IF(OR(ISTEXT('Oceny I'!$I$15),ISBLANK('Oceny I'!$I$15)),"--------",CHOOSE('Oceny I'!$I$15,"niedostateczny","dopuszczający","dostateczny","dobry","bardzo dobry","celujący"))</f>
        <v>--------</v>
      </c>
      <c r="I127" s="286"/>
    </row>
    <row r="128" spans="1:9" s="50" customFormat="1" ht="16.5" customHeight="1">
      <c r="A128" s="48">
        <v>9</v>
      </c>
      <c r="B128" s="51" t="str">
        <f>IF(Dane!$F$11="","",Dane!$F$11)</f>
        <v>Fizyka</v>
      </c>
      <c r="C128" s="285">
        <f>IF(OR(ISTEXT('Oceny I'!$J$14),ISBLANK('Oceny I'!$J$14)),"",CHOOSE('Oceny I'!$J$14,"niedostateczny","dopuszczający","dostateczny","dobry","bardzo dobry","celujący"))</f>
      </c>
      <c r="D128" s="286"/>
      <c r="E128" s="49"/>
      <c r="F128" s="48">
        <v>9</v>
      </c>
      <c r="G128" s="51" t="str">
        <f>IF(Dane!$F$11="","",Dane!$F$11)</f>
        <v>Fizyka</v>
      </c>
      <c r="H128" s="285">
        <f>IF(OR(ISTEXT('Oceny I'!$J$15),ISBLANK('Oceny I'!$J$15)),"",CHOOSE('Oceny I'!$J$15,"niedostateczny","dopuszczający","dostateczny","dobry","bardzo dobry","celujący"))</f>
      </c>
      <c r="I128" s="286"/>
    </row>
    <row r="129" spans="1:9" s="50" customFormat="1" ht="16.5" customHeight="1">
      <c r="A129" s="48">
        <v>10</v>
      </c>
      <c r="B129" s="51" t="str">
        <f>IF(Dane!$F$12="","",Dane!$F$12)</f>
        <v>Chemia</v>
      </c>
      <c r="C129" s="285">
        <f>IF(OR(ISTEXT('Oceny I'!$K$14),ISBLANK('Oceny I'!$K$14)),"",CHOOSE('Oceny I'!$K$14,"niedostateczny","dopuszczający","dostateczny","dobry","bardzo dobry","celujący"))</f>
      </c>
      <c r="D129" s="286"/>
      <c r="E129" s="49"/>
      <c r="F129" s="48">
        <v>10</v>
      </c>
      <c r="G129" s="51" t="str">
        <f>IF(Dane!$F$12="","",Dane!$F$12)</f>
        <v>Chemia</v>
      </c>
      <c r="H129" s="285">
        <f>IF(OR(ISTEXT('Oceny I'!$K$15),ISBLANK('Oceny I'!$K$15)),"",CHOOSE('Oceny I'!$K$15,"niedostateczny","dopuszczający","dostateczny","dobry","bardzo dobry","celujący"))</f>
      </c>
      <c r="I129" s="286"/>
    </row>
    <row r="130" spans="1:9" s="50" customFormat="1" ht="16.5" customHeight="1">
      <c r="A130" s="48">
        <v>11</v>
      </c>
      <c r="B130" s="51" t="str">
        <f>IF(Dane!$F$13="","",Dane!$F$13)</f>
        <v>Geografia</v>
      </c>
      <c r="C130" s="285">
        <f>IF(OR(ISTEXT('Oceny I'!$L$14),ISBLANK('Oceny I'!$L$14)),"",CHOOSE('Oceny I'!$L$14,"niedostateczny","dopuszczający","dostateczny","dobry","bardzo dobry","celujący"))</f>
      </c>
      <c r="D130" s="286"/>
      <c r="E130" s="49"/>
      <c r="F130" s="48">
        <v>11</v>
      </c>
      <c r="G130" s="51" t="str">
        <f>IF(Dane!$F$13="","",Dane!$F$13)</f>
        <v>Geografia</v>
      </c>
      <c r="H130" s="285">
        <f>IF(OR(ISTEXT('Oceny I'!$L$15),ISBLANK('Oceny I'!$L$15)),"",CHOOSE('Oceny I'!$L$15,"niedostateczny","dopuszczający","dostateczny","dobry","bardzo dobry","celujący"))</f>
      </c>
      <c r="I130" s="286"/>
    </row>
    <row r="131" spans="1:9" s="50" customFormat="1" ht="16.5" customHeight="1">
      <c r="A131" s="48">
        <v>12</v>
      </c>
      <c r="B131" s="51" t="str">
        <f>IF(Dane!$F$14="","",Dane!$F$14)</f>
        <v>Historia</v>
      </c>
      <c r="C131" s="285">
        <f>IF(OR(ISTEXT('Oceny I'!$M$14),ISBLANK('Oceny I'!$M$14)),"",CHOOSE('Oceny I'!$M$14,"niedostateczny","dopuszczający","dostateczny","dobry","bardzo dobry","celujący"))</f>
      </c>
      <c r="D131" s="286"/>
      <c r="E131" s="49"/>
      <c r="F131" s="48">
        <v>12</v>
      </c>
      <c r="G131" s="51" t="str">
        <f>IF(Dane!$F$14="","",Dane!$F$14)</f>
        <v>Historia</v>
      </c>
      <c r="H131" s="285">
        <f>IF(OR(ISTEXT('Oceny I'!$M$15),ISBLANK('Oceny I'!$M$15)),"",CHOOSE('Oceny I'!$M$15,"niedostateczny","dopuszczający","dostateczny","dobry","bardzo dobry","celujący"))</f>
      </c>
      <c r="I131" s="286"/>
    </row>
    <row r="132" spans="1:9" s="50" customFormat="1" ht="16.5" customHeight="1">
      <c r="A132" s="48">
        <v>13</v>
      </c>
      <c r="B132" s="51" t="str">
        <f>IF(Dane!$F$15="","",Dane!$F$15)</f>
        <v>W-F</v>
      </c>
      <c r="C132" s="285">
        <f>IF(OR(ISTEXT('Oceny I'!$N$14),ISBLANK('Oceny I'!$N$14)),"",CHOOSE('Oceny I'!$N$14,"niedostateczny","dopuszczający","dostateczny","dobry","bardzo dobry","celujący"))</f>
      </c>
      <c r="D132" s="286"/>
      <c r="E132" s="49"/>
      <c r="F132" s="48">
        <v>13</v>
      </c>
      <c r="G132" s="51" t="str">
        <f>IF(Dane!$F$15="","",Dane!$F$15)</f>
        <v>W-F</v>
      </c>
      <c r="H132" s="285">
        <f>IF(OR(ISTEXT('Oceny I'!$N$15),ISBLANK('Oceny I'!$N$15)),"",CHOOSE('Oceny I'!$N$15,"niedostateczny","dopuszczający","dostateczny","dobry","bardzo dobry","celujący"))</f>
      </c>
      <c r="I132" s="286"/>
    </row>
    <row r="133" spans="1:9" s="50" customFormat="1" ht="16.5" customHeight="1">
      <c r="A133" s="48">
        <v>14</v>
      </c>
      <c r="B133" s="51" t="str">
        <f>IF(Dane!$F$16="","",Dane!$F$16)</f>
        <v>Podstawy. przeds.</v>
      </c>
      <c r="C133" s="285">
        <f>IF(OR(ISTEXT('Oceny I'!$O$14),ISBLANK('Oceny I'!$O$14)),"",CHOOSE('Oceny I'!$O$14,"niedostateczny","dopuszczający","dostateczny","dobry","bardzo dobry","celujący"))</f>
      </c>
      <c r="D133" s="286"/>
      <c r="E133" s="49"/>
      <c r="F133" s="48">
        <v>14</v>
      </c>
      <c r="G133" s="51" t="str">
        <f>IF(Dane!$F$16="","",Dane!$F$16)</f>
        <v>Podstawy. przeds.</v>
      </c>
      <c r="H133" s="285">
        <f>IF(OR(ISTEXT('Oceny I'!$O$15),ISBLANK('Oceny I'!$O$15)),"",CHOOSE('Oceny I'!$O$15,"niedostateczny","dopuszczający","dostateczny","dobry","bardzo dobry","celujący"))</f>
      </c>
      <c r="I133" s="286"/>
    </row>
    <row r="134" spans="1:9" s="50" customFormat="1" ht="16.5" customHeight="1">
      <c r="A134" s="48">
        <v>15</v>
      </c>
      <c r="B134" s="51" t="str">
        <f>IF(Dane!$F$17="","",Dane!$F$17)</f>
        <v>Funkcj. przed. w. w.</v>
      </c>
      <c r="C134" s="285">
        <f>IF(OR(ISTEXT('Oceny I'!$P$14),ISBLANK('Oceny I'!$P$14)),"",CHOOSE('Oceny I'!$P$14,"niedostateczny","dopuszczający","dostateczny","dobry","bardzo dobry","celujący"))</f>
      </c>
      <c r="D134" s="286"/>
      <c r="E134" s="49"/>
      <c r="F134" s="48">
        <v>15</v>
      </c>
      <c r="G134" s="51" t="str">
        <f>IF(Dane!$F$17="","",Dane!$F$17)</f>
        <v>Funkcj. przed. w. w.</v>
      </c>
      <c r="H134" s="285">
        <f>IF(OR(ISTEXT('Oceny I'!$P$15),ISBLANK('Oceny I'!$P$15)),"",CHOOSE('Oceny I'!$P$15,"niedostateczny","dopuszczający","dostateczny","dobry","bardzo dobry","celujący"))</f>
      </c>
      <c r="I134" s="286"/>
    </row>
    <row r="135" spans="1:9" s="50" customFormat="1" ht="16.5" customHeight="1">
      <c r="A135" s="48">
        <v>16</v>
      </c>
      <c r="B135" s="51" t="str">
        <f>IF(Dane!$F$18="","",Dane!$F$18)</f>
        <v>Praca biurowa</v>
      </c>
      <c r="C135" s="285">
        <f>IF(OR(ISTEXT('Oceny I'!$Q$14),ISBLANK('Oceny I'!$Q$14)),"",CHOOSE('Oceny I'!$Q$14,"niedostateczny","dopuszczający","dostateczny","dobry","bardzo dobry","celujący"))</f>
      </c>
      <c r="D135" s="286"/>
      <c r="E135" s="49"/>
      <c r="F135" s="48">
        <v>16</v>
      </c>
      <c r="G135" s="51" t="str">
        <f>IF(Dane!$F$18="","",Dane!$F$18)</f>
        <v>Praca biurowa</v>
      </c>
      <c r="H135" s="285">
        <f>IF(OR(ISTEXT('Oceny I'!$Q$15),ISBLANK('Oceny I'!$Q$15)),"",CHOOSE('Oceny I'!$Q$15,"niedostateczny","dopuszczający","dostateczny","dobry","bardzo dobry","celujący"))</f>
      </c>
      <c r="I135" s="286"/>
    </row>
    <row r="136" spans="1:9" s="50" customFormat="1" ht="16.5" customHeight="1">
      <c r="A136" s="48">
        <v>17</v>
      </c>
      <c r="B136" s="51">
        <f>IF(Dane!$F$19="","",Dane!$F$19)</f>
      </c>
      <c r="C136" s="285">
        <f>IF(OR(ISTEXT('Oceny I'!$S$14),ISBLANK('Oceny I'!$S$14)),"",CHOOSE('Oceny I'!$S$14,"niedostateczny","dopuszczający","dostateczny","dobry","bardzo dobry","celujący"))</f>
      </c>
      <c r="D136" s="286"/>
      <c r="E136" s="49"/>
      <c r="F136" s="48">
        <v>17</v>
      </c>
      <c r="G136" s="51">
        <f>IF(Dane!$F$19="","",Dane!$F$19)</f>
      </c>
      <c r="H136" s="285">
        <f>IF(OR(ISTEXT('Oceny I'!$S$15),ISBLANK('Oceny I'!$S$15)),"",CHOOSE('Oceny I'!$S$15,"niedostateczny","dopuszczający","dostateczny","dobry","bardzo dobry","celujący"))</f>
      </c>
      <c r="I136" s="286"/>
    </row>
    <row r="137" spans="1:9" s="50" customFormat="1" ht="16.5" customHeight="1">
      <c r="A137" s="99">
        <v>18</v>
      </c>
      <c r="B137" s="51">
        <f>IF(Dane!$F$20="","",Dane!$F$20)</f>
      </c>
      <c r="C137" s="285">
        <f>IF(OR(ISTEXT('Oceny I'!$T$14),ISBLANK('Oceny I'!$T$14)),"",CHOOSE('Oceny I'!$T$14,"niedostateczny","dopuszczający","dostateczny","dobry","bardzo dobry","celujący"))</f>
      </c>
      <c r="D137" s="286"/>
      <c r="E137" s="49"/>
      <c r="F137" s="99">
        <v>18</v>
      </c>
      <c r="G137" s="51">
        <f>IF(Dane!$F$20="","",Dane!$F$20)</f>
      </c>
      <c r="H137" s="285">
        <f>IF(OR(ISTEXT('Oceny I'!$T$15),ISBLANK('Oceny I'!$T$15)),"",CHOOSE('Oceny I'!$T$15,"niedostateczny","dopuszczający","dostateczny","dobry","bardzo dobry","celujący"))</f>
      </c>
      <c r="I137" s="286"/>
    </row>
    <row r="138" spans="1:9" s="50" customFormat="1" ht="16.5" customHeight="1">
      <c r="A138" s="290"/>
      <c r="B138" s="51" t="s">
        <v>69</v>
      </c>
      <c r="C138" s="74">
        <f>'Oceny I'!$AD$14</f>
        <v>0</v>
      </c>
      <c r="D138" s="75"/>
      <c r="E138" s="49"/>
      <c r="F138" s="290"/>
      <c r="G138" s="51" t="s">
        <v>69</v>
      </c>
      <c r="H138" s="74">
        <f>'Oceny I'!$AD$15</f>
        <v>0</v>
      </c>
      <c r="I138" s="78"/>
    </row>
    <row r="139" spans="1:9" s="50" customFormat="1" ht="16.5" customHeight="1">
      <c r="A139" s="291"/>
      <c r="B139" s="51" t="s">
        <v>70</v>
      </c>
      <c r="C139" s="74">
        <f>'Oceny I'!$AE$14</f>
        <v>0</v>
      </c>
      <c r="D139" s="75"/>
      <c r="E139" s="49"/>
      <c r="F139" s="291"/>
      <c r="G139" s="51" t="s">
        <v>70</v>
      </c>
      <c r="H139" s="74">
        <f>'Oceny I'!$AE$15</f>
        <v>0</v>
      </c>
      <c r="I139" s="78"/>
    </row>
    <row r="140" spans="1:9" s="50" customFormat="1" ht="16.5" customHeight="1">
      <c r="A140" s="291"/>
      <c r="B140" s="51" t="s">
        <v>85</v>
      </c>
      <c r="C140" s="52">
        <f>SUM(C138:C139)</f>
        <v>0</v>
      </c>
      <c r="D140" s="76">
        <f>mieś!$U14</f>
      </c>
      <c r="E140" s="49"/>
      <c r="F140" s="291"/>
      <c r="G140" s="51" t="s">
        <v>85</v>
      </c>
      <c r="H140" s="52">
        <f>SUM(H138:H139)</f>
        <v>0</v>
      </c>
      <c r="I140" s="76">
        <f>mieś!$U15</f>
      </c>
    </row>
    <row r="141" spans="1:9" s="50" customFormat="1" ht="16.5" customHeight="1">
      <c r="A141" s="292"/>
      <c r="B141" s="51" t="s">
        <v>156</v>
      </c>
      <c r="C141" s="52">
        <f>'Oceny I'!$AF$14</f>
        <v>0</v>
      </c>
      <c r="D141" s="303">
        <f>'Oceny I'!AB14</f>
      </c>
      <c r="E141" s="49"/>
      <c r="F141" s="292"/>
      <c r="G141" s="51" t="s">
        <v>156</v>
      </c>
      <c r="H141" s="52">
        <f>'Oceny I'!$AF$15</f>
        <v>0</v>
      </c>
      <c r="I141" s="304">
        <f>'Oceny I'!AB15</f>
      </c>
    </row>
    <row r="142" spans="1:9" s="62" customFormat="1" ht="21" customHeight="1">
      <c r="A142" s="60">
        <f>Dane!A16</f>
        <v>13</v>
      </c>
      <c r="B142" s="287" t="str">
        <f>Dane!B16</f>
        <v>Nazwisko Imię</v>
      </c>
      <c r="C142" s="288"/>
      <c r="D142" s="289"/>
      <c r="E142" s="61"/>
      <c r="F142" s="60">
        <f>Dane!A17</f>
        <v>14</v>
      </c>
      <c r="G142" s="287" t="str">
        <f>Dane!B17</f>
        <v>Nazwisko Imię</v>
      </c>
      <c r="H142" s="288"/>
      <c r="I142" s="289"/>
    </row>
    <row r="143" spans="1:9" s="50" customFormat="1" ht="16.5" customHeight="1">
      <c r="A143" s="48">
        <v>1</v>
      </c>
      <c r="B143" s="77" t="s">
        <v>72</v>
      </c>
      <c r="C143" s="293">
        <f>IF('Oceny I'!$U$16="wz","wzorowe",IF('Oceny I'!$U$16="bd","bardzo dobre",IF('Oceny I'!$U$16="db","dobre",IF('Oceny I'!$U$16="po","poprawne",IF('Oceny I'!$U$16="np","nieodpowiednie",IF('Oceny I'!$U$16="ng","naganne",""))))))</f>
      </c>
      <c r="D143" s="293"/>
      <c r="E143" s="49"/>
      <c r="F143" s="48">
        <v>1</v>
      </c>
      <c r="G143" s="77" t="s">
        <v>72</v>
      </c>
      <c r="H143" s="293">
        <f>IF('Oceny I'!$U$17="wz","wzorowe",IF('Oceny I'!$U$17="bd","bardzo dobre",IF('Oceny I'!$U$17="db","dobre",IF('Oceny I'!$U$17="po","poprawne",IF('Oceny I'!$U$17="np","nieodpowiednie",IF('Oceny I'!$U$17="ng","naganne",""))))))</f>
      </c>
      <c r="I143" s="293"/>
    </row>
    <row r="144" spans="1:9" s="50" customFormat="1" ht="16.5" customHeight="1">
      <c r="A144" s="48">
        <v>2</v>
      </c>
      <c r="B144" s="51" t="str">
        <f>IF(Dane!$F$4="","",Dane!$F$4)</f>
        <v>Religia</v>
      </c>
      <c r="C144" s="285">
        <f>IF(OR(ISTEXT('Oceny I'!$C$16),ISBLANK('Oceny I'!$C$16)),"",CHOOSE('Oceny I'!$C$16,"niedostateczny","dopuszczający","dostateczny","dobry","bardzo dobry","celujący"))</f>
      </c>
      <c r="D144" s="286"/>
      <c r="E144" s="49"/>
      <c r="F144" s="48">
        <v>2</v>
      </c>
      <c r="G144" s="51" t="str">
        <f>IF(Dane!$F$4="","",Dane!$F$4)</f>
        <v>Religia</v>
      </c>
      <c r="H144" s="285">
        <f>IF(OR(ISTEXT('Oceny I'!$C$17),ISBLANK('Oceny I'!$C$17)),"",CHOOSE('Oceny I'!$C$17,"niedostateczny","dopuszczający","dostateczny","dobry","bardzo dobry","celujący"))</f>
      </c>
      <c r="I144" s="286"/>
    </row>
    <row r="145" spans="1:9" s="50" customFormat="1" ht="16.5" customHeight="1">
      <c r="A145" s="48">
        <v>3</v>
      </c>
      <c r="B145" s="51" t="str">
        <f>IF(Dane!$F$5="","",Dane!$F$5)</f>
        <v>Język polski</v>
      </c>
      <c r="C145" s="285">
        <f>IF(OR(ISTEXT('Oceny I'!$D$16),ISBLANK('Oceny I'!$D$16)),"",CHOOSE('Oceny I'!$D$16,"niedostateczny","dopuszczający","dostateczny","dobry","bardzo dobry","celujący"))</f>
      </c>
      <c r="D145" s="286"/>
      <c r="E145" s="49"/>
      <c r="F145" s="48">
        <v>3</v>
      </c>
      <c r="G145" s="51" t="str">
        <f>IF(Dane!$F$5="","",Dane!$F$5)</f>
        <v>Język polski</v>
      </c>
      <c r="H145" s="285">
        <f>IF(OR(ISTEXT('Oceny I'!$D$17),ISBLANK('Oceny I'!$D$17)),"",CHOOSE('Oceny I'!$D$17,"niedostateczny","dopuszczający","dostateczny","dobry","bardzo dobry","celujący"))</f>
      </c>
      <c r="I145" s="286"/>
    </row>
    <row r="146" spans="1:9" s="50" customFormat="1" ht="16.5" customHeight="1">
      <c r="A146" s="48">
        <v>4</v>
      </c>
      <c r="B146" s="51" t="str">
        <f>IF(Dane!$F$6="","",Dane!$F$6)</f>
        <v>Język niemiecki</v>
      </c>
      <c r="C146" s="285" t="str">
        <f>IF(OR(ISTEXT('Oceny I'!$E$16),ISBLANK('Oceny I'!$E$16)),"--------",CHOOSE('Oceny I'!$E$16,"niedostateczny","dopuszczający","dostateczny","dobry","bardzo dobry","celujący"))</f>
        <v>--------</v>
      </c>
      <c r="D146" s="286"/>
      <c r="E146" s="49"/>
      <c r="F146" s="48">
        <v>4</v>
      </c>
      <c r="G146" s="51" t="str">
        <f>IF(Dane!$F$6="","",Dane!$F$6)</f>
        <v>Język niemiecki</v>
      </c>
      <c r="H146" s="285" t="str">
        <f>IF(OR(ISTEXT('Oceny I'!$E$17),ISBLANK('Oceny I'!$E$17)),"--------",CHOOSE('Oceny I'!$E$17,"niedostateczny","dopuszczający","dostateczny","dobry","bardzo dobry","celujący"))</f>
        <v>--------</v>
      </c>
      <c r="I146" s="286"/>
    </row>
    <row r="147" spans="1:9" s="50" customFormat="1" ht="16.5" customHeight="1">
      <c r="A147" s="48">
        <v>5</v>
      </c>
      <c r="B147" s="51" t="str">
        <f>IF(Dane!$F$7="","",Dane!$F$7)</f>
        <v>Język angielski</v>
      </c>
      <c r="C147" s="285" t="str">
        <f>IF(OR(ISTEXT('Oceny I'!$F$16),ISBLANK('Oceny I'!$F$16)),"--------",CHOOSE('Oceny I'!$F$16,"niedostateczny","dopuszczający","dostateczny","dobry","bardzo dobry","celujący"))</f>
        <v>--------</v>
      </c>
      <c r="D147" s="286"/>
      <c r="E147" s="49"/>
      <c r="F147" s="48">
        <v>5</v>
      </c>
      <c r="G147" s="51" t="str">
        <f>IF(Dane!$F$7="","",Dane!$F$7)</f>
        <v>Język angielski</v>
      </c>
      <c r="H147" s="285" t="str">
        <f>IF(OR(ISTEXT('Oceny I'!$F$17),ISBLANK('Oceny I'!$F$17)),"--------",CHOOSE('Oceny I'!$F$17,"niedostateczny","dopuszczający","dostateczny","dobry","bardzo dobry","celujący"))</f>
        <v>--------</v>
      </c>
      <c r="I147" s="286"/>
    </row>
    <row r="148" spans="1:9" s="50" customFormat="1" ht="16.5" customHeight="1">
      <c r="A148" s="48">
        <v>6</v>
      </c>
      <c r="B148" s="51" t="str">
        <f>IF(Dane!$F$8="","",Dane!$F$8)</f>
        <v>Język francuski</v>
      </c>
      <c r="C148" s="285" t="str">
        <f>IF(OR(ISTEXT('Oceny I'!$G$16),ISBLANK('Oceny I'!$G$16)),"--------",CHOOSE('Oceny I'!$G$16,"niedostateczny","dopuszczający","dostateczny","dobry","bardzo dobry","celujący"))</f>
        <v>--------</v>
      </c>
      <c r="D148" s="286"/>
      <c r="E148" s="49"/>
      <c r="F148" s="48">
        <v>6</v>
      </c>
      <c r="G148" s="51" t="str">
        <f>IF(Dane!$F$8="","",Dane!$F$8)</f>
        <v>Język francuski</v>
      </c>
      <c r="H148" s="285" t="str">
        <f>IF(OR(ISTEXT('Oceny I'!$G$17),ISBLANK('Oceny I'!$G$17)),"--------",CHOOSE('Oceny I'!$G$17,"niedostateczny","dopuszczający","dostateczny","dobry","bardzo dobry","celujący"))</f>
        <v>--------</v>
      </c>
      <c r="I148" s="286"/>
    </row>
    <row r="149" spans="1:9" s="50" customFormat="1" ht="16.5" customHeight="1">
      <c r="A149" s="48">
        <v>7</v>
      </c>
      <c r="B149" s="51" t="str">
        <f>IF(Dane!$F$9="","",Dane!$F$9)</f>
        <v>Język rosyjski</v>
      </c>
      <c r="C149" s="285" t="str">
        <f>IF(OR(ISTEXT('Oceny I'!$H$16),ISBLANK('Oceny I'!$H$16)),"--------",CHOOSE('Oceny I'!$H$16,"niedostateczny","dopuszczający","dostateczny","dobry","bardzo dobry","celujący"))</f>
        <v>--------</v>
      </c>
      <c r="D149" s="286"/>
      <c r="E149" s="49"/>
      <c r="F149" s="48">
        <v>7</v>
      </c>
      <c r="G149" s="51" t="str">
        <f>IF(Dane!$F$9="","",Dane!$F$9)</f>
        <v>Język rosyjski</v>
      </c>
      <c r="H149" s="285" t="str">
        <f>IF(OR(ISTEXT('Oceny I'!$H$17),ISBLANK('Oceny I'!$H$17)),"--------",CHOOSE('Oceny I'!$H$17,"niedostateczny","dopuszczający","dostateczny","dobry","bardzo dobry","celujący"))</f>
        <v>--------</v>
      </c>
      <c r="I149" s="286"/>
    </row>
    <row r="150" spans="1:9" s="50" customFormat="1" ht="16.5" customHeight="1">
      <c r="A150" s="48">
        <v>8</v>
      </c>
      <c r="B150" s="51" t="str">
        <f>IF(Dane!$F$10="","",Dane!$F$10)</f>
        <v>Matematyka</v>
      </c>
      <c r="C150" s="285">
        <f>IF(OR(ISTEXT('Oceny I'!$I$16),ISBLANK('Oceny I'!$I$16)),"",CHOOSE('Oceny I'!$I$16,"niedostateczny","dopuszczający","dostateczny","dobry","bardzo dobry","celujący"))</f>
      </c>
      <c r="D150" s="286"/>
      <c r="E150" s="49"/>
      <c r="F150" s="48">
        <v>8</v>
      </c>
      <c r="G150" s="51" t="str">
        <f>IF(Dane!$F$10="","",Dane!$F$10)</f>
        <v>Matematyka</v>
      </c>
      <c r="H150" s="285" t="str">
        <f>IF(OR(ISTEXT('Oceny I'!$I$17),ISBLANK('Oceny I'!$I$17)),"--------",CHOOSE('Oceny I'!$I$17,"niedostateczny","dopuszczający","dostateczny","dobry","bardzo dobry","celujący"))</f>
        <v>--------</v>
      </c>
      <c r="I150" s="286"/>
    </row>
    <row r="151" spans="1:9" s="50" customFormat="1" ht="16.5" customHeight="1">
      <c r="A151" s="48">
        <v>9</v>
      </c>
      <c r="B151" s="51" t="str">
        <f>IF(Dane!$F$11="","",Dane!$F$11)</f>
        <v>Fizyka</v>
      </c>
      <c r="C151" s="285">
        <f>IF(OR(ISTEXT('Oceny I'!$J$16),ISBLANK('Oceny I'!$J$16)),"",CHOOSE('Oceny I'!$J$16,"niedostateczny","dopuszczający","dostateczny","dobry","bardzo dobry","celujący"))</f>
      </c>
      <c r="D151" s="286"/>
      <c r="E151" s="49"/>
      <c r="F151" s="48">
        <v>9</v>
      </c>
      <c r="G151" s="51" t="str">
        <f>IF(Dane!$F$11="","",Dane!$F$11)</f>
        <v>Fizyka</v>
      </c>
      <c r="H151" s="285">
        <f>IF(OR(ISTEXT('Oceny I'!$J$17),ISBLANK('Oceny I'!$J$17)),"",CHOOSE('Oceny I'!$J$17,"niedostateczny","dopuszczający","dostateczny","dobry","bardzo dobry","celujący"))</f>
      </c>
      <c r="I151" s="286"/>
    </row>
    <row r="152" spans="1:9" s="50" customFormat="1" ht="16.5" customHeight="1">
      <c r="A152" s="48">
        <v>10</v>
      </c>
      <c r="B152" s="51" t="str">
        <f>IF(Dane!$F$12="","",Dane!$F$12)</f>
        <v>Chemia</v>
      </c>
      <c r="C152" s="285">
        <f>IF(OR(ISTEXT('Oceny I'!$K$16),ISBLANK('Oceny I'!$K$16)),"",CHOOSE('Oceny I'!$K$16,"niedostateczny","dopuszczający","dostateczny","dobry","bardzo dobry","celujący"))</f>
      </c>
      <c r="D152" s="286"/>
      <c r="E152" s="49"/>
      <c r="F152" s="48">
        <v>10</v>
      </c>
      <c r="G152" s="51" t="str">
        <f>IF(Dane!$F$12="","",Dane!$F$12)</f>
        <v>Chemia</v>
      </c>
      <c r="H152" s="285">
        <f>IF(OR(ISTEXT('Oceny I'!$K$17),ISBLANK('Oceny I'!$K$17)),"",CHOOSE('Oceny I'!$K$17,"niedostateczny","dopuszczający","dostateczny","dobry","bardzo dobry","celujący"))</f>
      </c>
      <c r="I152" s="286"/>
    </row>
    <row r="153" spans="1:9" s="50" customFormat="1" ht="16.5" customHeight="1">
      <c r="A153" s="48">
        <v>11</v>
      </c>
      <c r="B153" s="51" t="str">
        <f>IF(Dane!$F$13="","",Dane!$F$13)</f>
        <v>Geografia</v>
      </c>
      <c r="C153" s="285">
        <f>IF(OR(ISTEXT('Oceny I'!$L$16),ISBLANK('Oceny I'!$L$16)),"",CHOOSE('Oceny I'!$L$16,"niedostateczny","dopuszczający","dostateczny","dobry","bardzo dobry","celujący"))</f>
      </c>
      <c r="D153" s="286"/>
      <c r="E153" s="49"/>
      <c r="F153" s="48">
        <v>11</v>
      </c>
      <c r="G153" s="51" t="str">
        <f>IF(Dane!$F$13="","",Dane!$F$13)</f>
        <v>Geografia</v>
      </c>
      <c r="H153" s="285">
        <f>IF(OR(ISTEXT('Oceny I'!$L$17),ISBLANK('Oceny I'!$L$17)),"",CHOOSE('Oceny I'!$L$17,"niedostateczny","dopuszczający","dostateczny","dobry","bardzo dobry","celujący"))</f>
      </c>
      <c r="I153" s="286"/>
    </row>
    <row r="154" spans="1:9" s="50" customFormat="1" ht="16.5" customHeight="1">
      <c r="A154" s="48">
        <v>12</v>
      </c>
      <c r="B154" s="51" t="str">
        <f>IF(Dane!$F$14="","",Dane!$F$14)</f>
        <v>Historia</v>
      </c>
      <c r="C154" s="285">
        <f>IF(OR(ISTEXT('Oceny I'!$M$16),ISBLANK('Oceny I'!$M$16)),"",CHOOSE('Oceny I'!$M$16,"niedostateczny","dopuszczający","dostateczny","dobry","bardzo dobry","celujący"))</f>
      </c>
      <c r="D154" s="286"/>
      <c r="E154" s="49"/>
      <c r="F154" s="48">
        <v>12</v>
      </c>
      <c r="G154" s="51" t="str">
        <f>IF(Dane!$F$14="","",Dane!$F$14)</f>
        <v>Historia</v>
      </c>
      <c r="H154" s="285">
        <f>IF(OR(ISTEXT('Oceny I'!$M$17),ISBLANK('Oceny I'!$M$17)),"",CHOOSE('Oceny I'!$M$17,"niedostateczny","dopuszczający","dostateczny","dobry","bardzo dobry","celujący"))</f>
      </c>
      <c r="I154" s="286"/>
    </row>
    <row r="155" spans="1:9" s="50" customFormat="1" ht="16.5" customHeight="1">
      <c r="A155" s="48">
        <v>13</v>
      </c>
      <c r="B155" s="51" t="str">
        <f>IF(Dane!$F$15="","",Dane!$F$15)</f>
        <v>W-F</v>
      </c>
      <c r="C155" s="285">
        <f>IF(OR(ISTEXT('Oceny I'!$N$16),ISBLANK('Oceny I'!$N$16)),"",CHOOSE('Oceny I'!$N$16,"niedostateczny","dopuszczający","dostateczny","dobry","bardzo dobry","celujący"))</f>
      </c>
      <c r="D155" s="286"/>
      <c r="E155" s="49"/>
      <c r="F155" s="48">
        <v>13</v>
      </c>
      <c r="G155" s="51" t="str">
        <f>IF(Dane!$F$15="","",Dane!$F$15)</f>
        <v>W-F</v>
      </c>
      <c r="H155" s="285">
        <f>IF(OR(ISTEXT('Oceny I'!$N$17),ISBLANK('Oceny I'!$N$17)),"",CHOOSE('Oceny I'!$N$17,"niedostateczny","dopuszczający","dostateczny","dobry","bardzo dobry","celujący"))</f>
      </c>
      <c r="I155" s="286"/>
    </row>
    <row r="156" spans="1:9" s="50" customFormat="1" ht="16.5" customHeight="1">
      <c r="A156" s="48">
        <v>14</v>
      </c>
      <c r="B156" s="51" t="str">
        <f>IF(Dane!$F$16="","",Dane!$F$16)</f>
        <v>Podstawy. przeds.</v>
      </c>
      <c r="C156" s="285">
        <f>IF(OR(ISTEXT('Oceny I'!$O$16),ISBLANK('Oceny I'!$O$16)),"",CHOOSE('Oceny I'!$O$16,"niedostateczny","dopuszczający","dostateczny","dobry","bardzo dobry","celujący"))</f>
      </c>
      <c r="D156" s="286"/>
      <c r="E156" s="49"/>
      <c r="F156" s="48">
        <v>14</v>
      </c>
      <c r="G156" s="51" t="str">
        <f>IF(Dane!$F$16="","",Dane!$F$16)</f>
        <v>Podstawy. przeds.</v>
      </c>
      <c r="H156" s="285">
        <f>IF(OR(ISTEXT('Oceny I'!$O$17),ISBLANK('Oceny I'!$O$17)),"",CHOOSE('Oceny I'!$O$17,"niedostateczny","dopuszczający","dostateczny","dobry","bardzo dobry","celujący"))</f>
      </c>
      <c r="I156" s="286"/>
    </row>
    <row r="157" spans="1:9" s="50" customFormat="1" ht="16.5" customHeight="1">
      <c r="A157" s="48">
        <v>15</v>
      </c>
      <c r="B157" s="51" t="str">
        <f>IF(Dane!$F$17="","",Dane!$F$17)</f>
        <v>Funkcj. przed. w. w.</v>
      </c>
      <c r="C157" s="285">
        <f>IF(OR(ISTEXT('Oceny I'!$P$16),ISBLANK('Oceny I'!$P$16)),"",CHOOSE('Oceny I'!$P$16,"niedostateczny","dopuszczający","dostateczny","dobry","bardzo dobry","celujący"))</f>
      </c>
      <c r="D157" s="286"/>
      <c r="E157" s="49"/>
      <c r="F157" s="48">
        <v>15</v>
      </c>
      <c r="G157" s="51" t="str">
        <f>IF(Dane!$F$17="","",Dane!$F$17)</f>
        <v>Funkcj. przed. w. w.</v>
      </c>
      <c r="H157" s="285">
        <f>IF(OR(ISTEXT('Oceny I'!$P$17),ISBLANK('Oceny I'!$P$17)),"",CHOOSE('Oceny I'!$P$17,"niedostateczny","dopuszczający","dostateczny","dobry","bardzo dobry","celujący"))</f>
      </c>
      <c r="I157" s="286"/>
    </row>
    <row r="158" spans="1:9" s="50" customFormat="1" ht="16.5" customHeight="1">
      <c r="A158" s="48">
        <v>16</v>
      </c>
      <c r="B158" s="51" t="str">
        <f>IF(Dane!$F$18="","",Dane!$F$18)</f>
        <v>Praca biurowa</v>
      </c>
      <c r="C158" s="285">
        <f>IF(OR(ISTEXT('Oceny I'!$Q$16),ISBLANK('Oceny I'!$Q$16)),"",CHOOSE('Oceny I'!$Q$16,"niedostateczny","dopuszczający","dostateczny","dobry","bardzo dobry","celujący"))</f>
      </c>
      <c r="D158" s="286"/>
      <c r="E158" s="49"/>
      <c r="F158" s="48">
        <v>16</v>
      </c>
      <c r="G158" s="51" t="str">
        <f>IF(Dane!$F$18="","",Dane!$F$18)</f>
        <v>Praca biurowa</v>
      </c>
      <c r="H158" s="285">
        <f>IF(OR(ISTEXT('Oceny I'!$Q$17),ISBLANK('Oceny I'!$Q$17)),"",CHOOSE('Oceny I'!$Q$17,"niedostateczny","dopuszczający","dostateczny","dobry","bardzo dobry","celujący"))</f>
      </c>
      <c r="I158" s="286"/>
    </row>
    <row r="159" spans="1:9" s="50" customFormat="1" ht="16.5" customHeight="1">
      <c r="A159" s="48">
        <v>17</v>
      </c>
      <c r="B159" s="51">
        <f>IF(Dane!$F$19="","",Dane!$F$19)</f>
      </c>
      <c r="C159" s="285">
        <f>IF(OR(ISTEXT('Oceny I'!$S$16),ISBLANK('Oceny I'!$S$16)),"",CHOOSE('Oceny I'!$S$16,"niedostateczny","dopuszczający","dostateczny","dobry","bardzo dobry","celujący"))</f>
      </c>
      <c r="D159" s="286"/>
      <c r="E159" s="49"/>
      <c r="F159" s="48">
        <v>17</v>
      </c>
      <c r="G159" s="51">
        <f>IF(Dane!$F$19="","",Dane!$F$19)</f>
      </c>
      <c r="H159" s="285">
        <f>IF(OR(ISTEXT('Oceny I'!$S$17),ISBLANK('Oceny I'!$S$17)),"",CHOOSE('Oceny I'!$S$17,"niedostateczny","dopuszczający","dostateczny","dobry","bardzo dobry","celujący"))</f>
      </c>
      <c r="I159" s="286"/>
    </row>
    <row r="160" spans="1:9" s="50" customFormat="1" ht="16.5" customHeight="1">
      <c r="A160" s="99">
        <v>18</v>
      </c>
      <c r="B160" s="51">
        <f>IF(Dane!$F$20="","",Dane!$F$20)</f>
      </c>
      <c r="C160" s="285">
        <f>IF(OR(ISTEXT('Oceny I'!$T$16),ISBLANK('Oceny I'!$T$16)),"",CHOOSE('Oceny I'!$T$16,"niedostateczny","dopuszczający","dostateczny","dobry","bardzo dobry","celujący"))</f>
      </c>
      <c r="D160" s="286"/>
      <c r="E160" s="49"/>
      <c r="F160" s="99">
        <v>18</v>
      </c>
      <c r="G160" s="51">
        <f>IF(Dane!$F$20="","",Dane!$F$20)</f>
      </c>
      <c r="H160" s="285">
        <f>IF(OR(ISTEXT('Oceny I'!$T$17),ISBLANK('Oceny I'!$T$17)),"",CHOOSE('Oceny I'!$T$17,"niedostateczny","dopuszczający","dostateczny","dobry","bardzo dobry","celujący"))</f>
      </c>
      <c r="I160" s="286"/>
    </row>
    <row r="161" spans="1:9" s="50" customFormat="1" ht="16.5" customHeight="1">
      <c r="A161" s="290"/>
      <c r="B161" s="51" t="s">
        <v>69</v>
      </c>
      <c r="C161" s="74">
        <f>'Oceny I'!$AD$16</f>
        <v>0</v>
      </c>
      <c r="D161" s="75"/>
      <c r="E161" s="49"/>
      <c r="F161" s="290"/>
      <c r="G161" s="51" t="s">
        <v>69</v>
      </c>
      <c r="H161" s="74">
        <f>'Oceny I'!$AD$17</f>
        <v>0</v>
      </c>
      <c r="I161" s="78"/>
    </row>
    <row r="162" spans="1:9" s="50" customFormat="1" ht="16.5" customHeight="1">
      <c r="A162" s="291"/>
      <c r="B162" s="51" t="s">
        <v>70</v>
      </c>
      <c r="C162" s="74">
        <f>'Oceny I'!$AE$16</f>
        <v>0</v>
      </c>
      <c r="D162" s="75"/>
      <c r="E162" s="49"/>
      <c r="F162" s="291"/>
      <c r="G162" s="51" t="s">
        <v>70</v>
      </c>
      <c r="H162" s="74">
        <f>'Oceny I'!$AE$17</f>
        <v>0</v>
      </c>
      <c r="I162" s="78"/>
    </row>
    <row r="163" spans="1:9" s="50" customFormat="1" ht="16.5" customHeight="1">
      <c r="A163" s="291"/>
      <c r="B163" s="51" t="s">
        <v>85</v>
      </c>
      <c r="C163" s="52">
        <f>SUM(C161:C162)</f>
        <v>0</v>
      </c>
      <c r="D163" s="76">
        <f>mieś!$U16</f>
      </c>
      <c r="E163" s="49"/>
      <c r="F163" s="291"/>
      <c r="G163" s="51" t="s">
        <v>85</v>
      </c>
      <c r="H163" s="52">
        <f>SUM(H161:H162)</f>
        <v>0</v>
      </c>
      <c r="I163" s="76">
        <f>mieś!$U17</f>
      </c>
    </row>
    <row r="164" spans="1:9" s="50" customFormat="1" ht="16.5" customHeight="1">
      <c r="A164" s="292"/>
      <c r="B164" s="51" t="s">
        <v>156</v>
      </c>
      <c r="C164" s="52">
        <f>'Oceny I'!$AF$16</f>
        <v>0</v>
      </c>
      <c r="D164" s="303">
        <f>'Oceny I'!AB16</f>
      </c>
      <c r="E164" s="49"/>
      <c r="F164" s="292"/>
      <c r="G164" s="51" t="s">
        <v>156</v>
      </c>
      <c r="H164" s="52">
        <f>'Oceny I'!$AF$17</f>
        <v>0</v>
      </c>
      <c r="I164" s="304">
        <f>'Oceny I'!AB17</f>
      </c>
    </row>
    <row r="165" spans="1:8" s="50" customFormat="1" ht="9" customHeight="1">
      <c r="A165" s="54"/>
      <c r="B165" s="54"/>
      <c r="C165" s="55"/>
      <c r="D165" s="55"/>
      <c r="E165" s="53"/>
      <c r="F165" s="54"/>
      <c r="G165" s="54"/>
      <c r="H165" s="55"/>
    </row>
    <row r="166" spans="1:9" s="62" customFormat="1" ht="21" customHeight="1">
      <c r="A166" s="60">
        <f>Dane!A18</f>
        <v>15</v>
      </c>
      <c r="B166" s="287" t="str">
        <f>Dane!B18</f>
        <v>Nazwisko Imię</v>
      </c>
      <c r="C166" s="288"/>
      <c r="D166" s="289"/>
      <c r="E166" s="61"/>
      <c r="F166" s="60">
        <f>Dane!A19</f>
        <v>16</v>
      </c>
      <c r="G166" s="287" t="str">
        <f>Dane!B19</f>
        <v>Nazwisko Imię</v>
      </c>
      <c r="H166" s="288"/>
      <c r="I166" s="289"/>
    </row>
    <row r="167" spans="1:9" s="50" customFormat="1" ht="16.5" customHeight="1">
      <c r="A167" s="48">
        <v>1</v>
      </c>
      <c r="B167" s="77" t="s">
        <v>72</v>
      </c>
      <c r="C167" s="293">
        <f>IF('Oceny I'!$U$18="wz","wzorowe",IF('Oceny I'!$U$18="bd","bardzo dobre",IF('Oceny I'!$U$18="db","dobre",IF('Oceny I'!$U$18="po","poprawne",IF('Oceny I'!$U$18="np","nieodpowiednie",IF('Oceny I'!$U$18="ng","naganne",""))))))</f>
      </c>
      <c r="D167" s="293"/>
      <c r="E167" s="49"/>
      <c r="F167" s="48">
        <v>1</v>
      </c>
      <c r="G167" s="77" t="s">
        <v>72</v>
      </c>
      <c r="H167" s="293">
        <f>IF('Oceny I'!$U$19="wz","wzorowe",IF('Oceny I'!$U$19="bd","bardzo dobre",IF('Oceny I'!$U$19="db","dobre",IF('Oceny I'!$U$19="po","poprawne",IF('Oceny I'!$U$19="np","nieodpowiednie",IF('Oceny I'!$U$19="ng","naganne",""))))))</f>
      </c>
      <c r="I167" s="293"/>
    </row>
    <row r="168" spans="1:9" s="50" customFormat="1" ht="16.5" customHeight="1">
      <c r="A168" s="48">
        <v>2</v>
      </c>
      <c r="B168" s="51" t="str">
        <f>IF(Dane!$F$4="","",Dane!$F$4)</f>
        <v>Religia</v>
      </c>
      <c r="C168" s="285">
        <f>IF(OR(ISTEXT('Oceny I'!$C$18),ISBLANK('Oceny I'!$C$18)),"",CHOOSE('Oceny I'!$C$18,"niedostateczny","dopuszczający","dostateczny","dobry","bardzo dobry","celujący"))</f>
      </c>
      <c r="D168" s="286"/>
      <c r="E168" s="49"/>
      <c r="F168" s="48">
        <v>2</v>
      </c>
      <c r="G168" s="51" t="str">
        <f>IF(Dane!$F$4="","",Dane!$F$4)</f>
        <v>Religia</v>
      </c>
      <c r="H168" s="285">
        <f>IF(OR(ISTEXT('Oceny I'!$C$19),ISBLANK('Oceny I'!$C$19)),"",CHOOSE('Oceny I'!$C$19,"niedostateczny","dopuszczający","dostateczny","dobry","bardzo dobry","celujący"))</f>
      </c>
      <c r="I168" s="286"/>
    </row>
    <row r="169" spans="1:9" s="50" customFormat="1" ht="16.5" customHeight="1">
      <c r="A169" s="48">
        <v>3</v>
      </c>
      <c r="B169" s="51" t="str">
        <f>IF(Dane!$F$5="","",Dane!$F$5)</f>
        <v>Język polski</v>
      </c>
      <c r="C169" s="285">
        <f>IF(OR(ISTEXT('Oceny I'!$D$18),ISBLANK('Oceny I'!$D$18)),"",CHOOSE('Oceny I'!$D$18,"niedostateczny","dopuszczający","dostateczny","dobry","bardzo dobry","celujący"))</f>
      </c>
      <c r="D169" s="286"/>
      <c r="E169" s="49"/>
      <c r="F169" s="48">
        <v>3</v>
      </c>
      <c r="G169" s="51" t="str">
        <f>IF(Dane!$F$5="","",Dane!$F$5)</f>
        <v>Język polski</v>
      </c>
      <c r="H169" s="285">
        <f>IF(OR(ISTEXT('Oceny I'!$D$19),ISBLANK('Oceny I'!$D$19)),"",CHOOSE('Oceny I'!$D$19,"niedostateczny","dopuszczający","dostateczny","dobry","bardzo dobry","celujący"))</f>
      </c>
      <c r="I169" s="286"/>
    </row>
    <row r="170" spans="1:9" s="50" customFormat="1" ht="16.5" customHeight="1">
      <c r="A170" s="48">
        <v>4</v>
      </c>
      <c r="B170" s="51" t="str">
        <f>IF(Dane!$F$6="","",Dane!$F$6)</f>
        <v>Język niemiecki</v>
      </c>
      <c r="C170" s="285" t="str">
        <f>IF(OR(ISTEXT('Oceny I'!$E$18),ISBLANK('Oceny I'!$E$18)),"--------",CHOOSE('Oceny I'!$E$18,"niedostateczny","dopuszczający","dostateczny","dobry","bardzo dobry","celujący"))</f>
        <v>--------</v>
      </c>
      <c r="D170" s="286"/>
      <c r="E170" s="49"/>
      <c r="F170" s="48">
        <v>4</v>
      </c>
      <c r="G170" s="51" t="str">
        <f>IF(Dane!$F$6="","",Dane!$F$6)</f>
        <v>Język niemiecki</v>
      </c>
      <c r="H170" s="285" t="str">
        <f>IF(OR(ISTEXT('Oceny I'!$E$19),ISBLANK('Oceny I'!$E$19)),"--------",CHOOSE('Oceny I'!$E$19,"niedostateczny","dopuszczający","dostateczny","dobry","bardzo dobry","celujący"))</f>
        <v>--------</v>
      </c>
      <c r="I170" s="286"/>
    </row>
    <row r="171" spans="1:9" s="50" customFormat="1" ht="16.5" customHeight="1">
      <c r="A171" s="48">
        <v>5</v>
      </c>
      <c r="B171" s="51" t="str">
        <f>IF(Dane!$F$7="","",Dane!$F$7)</f>
        <v>Język angielski</v>
      </c>
      <c r="C171" s="285" t="str">
        <f>IF(OR(ISTEXT('Oceny I'!$F$18),ISBLANK('Oceny I'!$F$18)),"--------",CHOOSE('Oceny I'!$F$18,"niedostateczny","dopuszczający","dostateczny","dobry","bardzo dobry","celujący"))</f>
        <v>--------</v>
      </c>
      <c r="D171" s="286"/>
      <c r="E171" s="49"/>
      <c r="F171" s="48">
        <v>5</v>
      </c>
      <c r="G171" s="51" t="str">
        <f>IF(Dane!$F$7="","",Dane!$F$7)</f>
        <v>Język angielski</v>
      </c>
      <c r="H171" s="285" t="str">
        <f>IF(OR(ISTEXT('Oceny I'!$F$19),ISBLANK('Oceny I'!$F$19)),"--------",CHOOSE('Oceny I'!$F$19,"niedostateczny","dopuszczający","dostateczny","dobry","bardzo dobry","celujący"))</f>
        <v>--------</v>
      </c>
      <c r="I171" s="286"/>
    </row>
    <row r="172" spans="1:9" s="50" customFormat="1" ht="16.5" customHeight="1">
      <c r="A172" s="48">
        <v>6</v>
      </c>
      <c r="B172" s="51" t="str">
        <f>IF(Dane!$F$8="","",Dane!$F$8)</f>
        <v>Język francuski</v>
      </c>
      <c r="C172" s="285" t="str">
        <f>IF(OR(ISTEXT('Oceny I'!$G$18),ISBLANK('Oceny I'!$G$18)),"--------",CHOOSE('Oceny I'!$G$18,"niedostateczny","dopuszczający","dostateczny","dobry","bardzo dobry","celujący"))</f>
        <v>--------</v>
      </c>
      <c r="D172" s="286"/>
      <c r="E172" s="49"/>
      <c r="F172" s="48">
        <v>6</v>
      </c>
      <c r="G172" s="51" t="str">
        <f>IF(Dane!$F$8="","",Dane!$F$8)</f>
        <v>Język francuski</v>
      </c>
      <c r="H172" s="285" t="str">
        <f>IF(OR(ISTEXT('Oceny I'!$G$19),ISBLANK('Oceny I'!$G$19)),"--------",CHOOSE('Oceny I'!$G$19,"niedostateczny","dopuszczający","dostateczny","dobry","bardzo dobry","celujący"))</f>
        <v>--------</v>
      </c>
      <c r="I172" s="286"/>
    </row>
    <row r="173" spans="1:9" s="50" customFormat="1" ht="16.5" customHeight="1">
      <c r="A173" s="48">
        <v>7</v>
      </c>
      <c r="B173" s="51" t="str">
        <f>IF(Dane!$F$9="","",Dane!$F$9)</f>
        <v>Język rosyjski</v>
      </c>
      <c r="C173" s="285" t="str">
        <f>IF(OR(ISTEXT('Oceny I'!$H$18),ISBLANK('Oceny I'!$H$18)),"--------",CHOOSE('Oceny I'!$H$18,"niedostateczny","dopuszczający","dostateczny","dobry","bardzo dobry","celujący"))</f>
        <v>--------</v>
      </c>
      <c r="D173" s="286"/>
      <c r="E173" s="49"/>
      <c r="F173" s="48">
        <v>7</v>
      </c>
      <c r="G173" s="51" t="str">
        <f>IF(Dane!$F$9="","",Dane!$F$9)</f>
        <v>Język rosyjski</v>
      </c>
      <c r="H173" s="285" t="str">
        <f>IF(OR(ISTEXT('Oceny I'!$H$19),ISBLANK('Oceny I'!$H$19)),"--------",CHOOSE('Oceny I'!$H$19,"niedostateczny","dopuszczający","dostateczny","dobry","bardzo dobry","celujący"))</f>
        <v>--------</v>
      </c>
      <c r="I173" s="286"/>
    </row>
    <row r="174" spans="1:9" s="50" customFormat="1" ht="16.5" customHeight="1">
      <c r="A174" s="48">
        <v>8</v>
      </c>
      <c r="B174" s="51" t="str">
        <f>IF(Dane!$F$10="","",Dane!$F$10)</f>
        <v>Matematyka</v>
      </c>
      <c r="C174" s="285">
        <f>IF(OR(ISTEXT('Oceny I'!$I$18),ISBLANK('Oceny I'!$I$18)),"",CHOOSE('Oceny I'!$I$18,"niedostateczny","dopuszczający","dostateczny","dobry","bardzo dobry","celujący"))</f>
      </c>
      <c r="D174" s="286"/>
      <c r="E174" s="49"/>
      <c r="F174" s="48">
        <v>8</v>
      </c>
      <c r="G174" s="51" t="str">
        <f>IF(Dane!$F$10="","",Dane!$F$10)</f>
        <v>Matematyka</v>
      </c>
      <c r="H174" s="285">
        <f>IF(OR(ISTEXT('Oceny I'!$I$19),ISBLANK('Oceny I'!$I$19)),"",CHOOSE('Oceny I'!$I$19,"niedostateczny","dopuszczający","dostateczny","dobry","bardzo dobry","celujący"))</f>
      </c>
      <c r="I174" s="286"/>
    </row>
    <row r="175" spans="1:9" s="50" customFormat="1" ht="16.5" customHeight="1">
      <c r="A175" s="48">
        <v>9</v>
      </c>
      <c r="B175" s="51" t="str">
        <f>IF(Dane!$F$11="","",Dane!$F$11)</f>
        <v>Fizyka</v>
      </c>
      <c r="C175" s="285">
        <f>IF(OR(ISTEXT('Oceny I'!$J$18),ISBLANK('Oceny I'!$J$18)),"",CHOOSE('Oceny I'!$J$18,"niedostateczny","dopuszczający","dostateczny","dobry","bardzo dobry","celujący"))</f>
      </c>
      <c r="D175" s="286"/>
      <c r="E175" s="49"/>
      <c r="F175" s="48">
        <v>9</v>
      </c>
      <c r="G175" s="51" t="str">
        <f>IF(Dane!$F$11="","",Dane!$F$11)</f>
        <v>Fizyka</v>
      </c>
      <c r="H175" s="285">
        <f>IF(OR(ISTEXT('Oceny I'!$J$19),ISBLANK('Oceny I'!$J$19)),"",CHOOSE('Oceny I'!$J$19,"niedostateczny","dopuszczający","dostateczny","dobry","bardzo dobry","celujący"))</f>
      </c>
      <c r="I175" s="286"/>
    </row>
    <row r="176" spans="1:9" s="50" customFormat="1" ht="16.5" customHeight="1">
      <c r="A176" s="48">
        <v>10</v>
      </c>
      <c r="B176" s="51" t="str">
        <f>IF(Dane!$F$12="","",Dane!$F$12)</f>
        <v>Chemia</v>
      </c>
      <c r="C176" s="285">
        <f>IF(OR(ISTEXT('Oceny I'!$K$18),ISBLANK('Oceny I'!$K$18)),"",CHOOSE('Oceny I'!$K$18,"niedostateczny","dopuszczający","dostateczny","dobry","bardzo dobry","celujący"))</f>
      </c>
      <c r="D176" s="286"/>
      <c r="E176" s="49"/>
      <c r="F176" s="48">
        <v>10</v>
      </c>
      <c r="G176" s="51" t="str">
        <f>IF(Dane!$F$12="","",Dane!$F$12)</f>
        <v>Chemia</v>
      </c>
      <c r="H176" s="285">
        <f>IF(OR(ISTEXT('Oceny I'!$K$19),ISBLANK('Oceny I'!$K$19)),"",CHOOSE('Oceny I'!$K$19,"niedostateczny","dopuszczający","dostateczny","dobry","bardzo dobry","celujący"))</f>
      </c>
      <c r="I176" s="286"/>
    </row>
    <row r="177" spans="1:9" s="50" customFormat="1" ht="16.5" customHeight="1">
      <c r="A177" s="48">
        <v>11</v>
      </c>
      <c r="B177" s="51" t="str">
        <f>IF(Dane!$F$13="","",Dane!$F$13)</f>
        <v>Geografia</v>
      </c>
      <c r="C177" s="285">
        <f>IF(OR(ISTEXT('Oceny I'!$L$18),ISBLANK('Oceny I'!$L$18)),"",CHOOSE('Oceny I'!$L$18,"niedostateczny","dopuszczający","dostateczny","dobry","bardzo dobry","celujący"))</f>
      </c>
      <c r="D177" s="286"/>
      <c r="E177" s="49"/>
      <c r="F177" s="48">
        <v>11</v>
      </c>
      <c r="G177" s="51" t="str">
        <f>IF(Dane!$F$13="","",Dane!$F$13)</f>
        <v>Geografia</v>
      </c>
      <c r="H177" s="285">
        <f>IF(OR(ISTEXT('Oceny I'!$L$19),ISBLANK('Oceny I'!$L$19)),"",CHOOSE('Oceny I'!$L$19,"niedostateczny","dopuszczający","dostateczny","dobry","bardzo dobry","celujący"))</f>
      </c>
      <c r="I177" s="286"/>
    </row>
    <row r="178" spans="1:9" s="50" customFormat="1" ht="16.5" customHeight="1">
      <c r="A178" s="48">
        <v>12</v>
      </c>
      <c r="B178" s="51" t="str">
        <f>IF(Dane!$F$14="","",Dane!$F$14)</f>
        <v>Historia</v>
      </c>
      <c r="C178" s="285">
        <f>IF(OR(ISTEXT('Oceny I'!$M$18),ISBLANK('Oceny I'!$M$18)),"",CHOOSE('Oceny I'!$M$18,"niedostateczny","dopuszczający","dostateczny","dobry","bardzo dobry","celujący"))</f>
      </c>
      <c r="D178" s="286"/>
      <c r="E178" s="49"/>
      <c r="F178" s="48">
        <v>12</v>
      </c>
      <c r="G178" s="51" t="str">
        <f>IF(Dane!$F$14="","",Dane!$F$14)</f>
        <v>Historia</v>
      </c>
      <c r="H178" s="285">
        <f>IF(OR(ISTEXT('Oceny I'!$M$19),ISBLANK('Oceny I'!$M$19)),"",CHOOSE('Oceny I'!$M$19,"niedostateczny","dopuszczający","dostateczny","dobry","bardzo dobry","celujący"))</f>
      </c>
      <c r="I178" s="286"/>
    </row>
    <row r="179" spans="1:9" s="50" customFormat="1" ht="16.5" customHeight="1">
      <c r="A179" s="48">
        <v>13</v>
      </c>
      <c r="B179" s="51" t="str">
        <f>IF(Dane!$F$15="","",Dane!$F$15)</f>
        <v>W-F</v>
      </c>
      <c r="C179" s="285">
        <f>IF(OR(ISTEXT('Oceny I'!$N$18),ISBLANK('Oceny I'!$N$18)),"",CHOOSE('Oceny I'!$N$18,"niedostateczny","dopuszczający","dostateczny","dobry","bardzo dobry","celujący"))</f>
      </c>
      <c r="D179" s="286"/>
      <c r="E179" s="49"/>
      <c r="F179" s="48">
        <v>13</v>
      </c>
      <c r="G179" s="51" t="str">
        <f>IF(Dane!$F$15="","",Dane!$F$15)</f>
        <v>W-F</v>
      </c>
      <c r="H179" s="285">
        <f>IF(OR(ISTEXT('Oceny I'!$N$19),ISBLANK('Oceny I'!$N$19)),"",CHOOSE('Oceny I'!$N$19,"niedostateczny","dopuszczający","dostateczny","dobry","bardzo dobry","celujący"))</f>
      </c>
      <c r="I179" s="286"/>
    </row>
    <row r="180" spans="1:9" s="50" customFormat="1" ht="16.5" customHeight="1">
      <c r="A180" s="48">
        <v>14</v>
      </c>
      <c r="B180" s="51" t="str">
        <f>IF(Dane!$F$16="","",Dane!$F$16)</f>
        <v>Podstawy. przeds.</v>
      </c>
      <c r="C180" s="285">
        <f>IF(OR(ISTEXT('Oceny I'!$O$18),ISBLANK('Oceny I'!$O$18)),"",CHOOSE('Oceny I'!$O$18,"niedostateczny","dopuszczający","dostateczny","dobry","bardzo dobry","celujący"))</f>
      </c>
      <c r="D180" s="286"/>
      <c r="E180" s="49"/>
      <c r="F180" s="48">
        <v>14</v>
      </c>
      <c r="G180" s="51" t="str">
        <f>IF(Dane!$F$16="","",Dane!$F$16)</f>
        <v>Podstawy. przeds.</v>
      </c>
      <c r="H180" s="285">
        <f>IF(OR(ISTEXT('Oceny I'!$O$19),ISBLANK('Oceny I'!$O$19)),"",CHOOSE('Oceny I'!$O$19,"niedostateczny","dopuszczający","dostateczny","dobry","bardzo dobry","celujący"))</f>
      </c>
      <c r="I180" s="286"/>
    </row>
    <row r="181" spans="1:9" s="50" customFormat="1" ht="16.5" customHeight="1">
      <c r="A181" s="48">
        <v>15</v>
      </c>
      <c r="B181" s="51" t="str">
        <f>IF(Dane!$F$17="","",Dane!$F$17)</f>
        <v>Funkcj. przed. w. w.</v>
      </c>
      <c r="C181" s="285">
        <f>IF(OR(ISTEXT('Oceny I'!$P$18),ISBLANK('Oceny I'!$P$18)),"",CHOOSE('Oceny I'!$P$18,"niedostateczny","dopuszczający","dostateczny","dobry","bardzo dobry","celujący"))</f>
      </c>
      <c r="D181" s="286"/>
      <c r="E181" s="49"/>
      <c r="F181" s="48">
        <v>15</v>
      </c>
      <c r="G181" s="51" t="str">
        <f>IF(Dane!$F$17="","",Dane!$F$17)</f>
        <v>Funkcj. przed. w. w.</v>
      </c>
      <c r="H181" s="285">
        <f>IF(OR(ISTEXT('Oceny I'!$P$19),ISBLANK('Oceny I'!$P$19)),"",CHOOSE('Oceny I'!$P$19,"niedostateczny","dopuszczający","dostateczny","dobry","bardzo dobry","celujący"))</f>
      </c>
      <c r="I181" s="286"/>
    </row>
    <row r="182" spans="1:9" s="50" customFormat="1" ht="16.5" customHeight="1">
      <c r="A182" s="48">
        <v>16</v>
      </c>
      <c r="B182" s="51" t="str">
        <f>IF(Dane!$F$18="","",Dane!$F$18)</f>
        <v>Praca biurowa</v>
      </c>
      <c r="C182" s="285">
        <f>IF(OR(ISTEXT('Oceny I'!$Q$18),ISBLANK('Oceny I'!$Q$18)),"",CHOOSE('Oceny I'!$Q$18,"niedostateczny","dopuszczający","dostateczny","dobry","bardzo dobry","celujący"))</f>
      </c>
      <c r="D182" s="286"/>
      <c r="E182" s="49"/>
      <c r="F182" s="48">
        <v>16</v>
      </c>
      <c r="G182" s="51" t="str">
        <f>IF(Dane!$F$18="","",Dane!$F$18)</f>
        <v>Praca biurowa</v>
      </c>
      <c r="H182" s="285">
        <f>IF(OR(ISTEXT('Oceny I'!$Q$19),ISBLANK('Oceny I'!$Q$19)),"",CHOOSE('Oceny I'!$Q$19,"niedostateczny","dopuszczający","dostateczny","dobry","bardzo dobry","celujący"))</f>
      </c>
      <c r="I182" s="286"/>
    </row>
    <row r="183" spans="1:9" s="50" customFormat="1" ht="16.5" customHeight="1">
      <c r="A183" s="48">
        <v>17</v>
      </c>
      <c r="B183" s="51">
        <f>IF(Dane!$F$19="","",Dane!$F$19)</f>
      </c>
      <c r="C183" s="285">
        <f>IF(OR(ISTEXT('Oceny I'!$S$18),ISBLANK('Oceny I'!$S$18)),"",CHOOSE('Oceny I'!$S$18,"niedostateczny","dopuszczający","dostateczny","dobry","bardzo dobry","celujący"))</f>
      </c>
      <c r="D183" s="286"/>
      <c r="E183" s="49"/>
      <c r="F183" s="48">
        <v>17</v>
      </c>
      <c r="G183" s="51">
        <f>IF(Dane!$F$19="","",Dane!$F$19)</f>
      </c>
      <c r="H183" s="285">
        <f>IF(OR(ISTEXT('Oceny I'!$S$19),ISBLANK('Oceny I'!$S$19)),"",CHOOSE('Oceny I'!$S$19,"niedostateczny","dopuszczający","dostateczny","dobry","bardzo dobry","celujący"))</f>
      </c>
      <c r="I183" s="286"/>
    </row>
    <row r="184" spans="1:9" s="50" customFormat="1" ht="16.5" customHeight="1">
      <c r="A184" s="99">
        <v>18</v>
      </c>
      <c r="B184" s="51">
        <f>IF(Dane!$F$20="","",Dane!$F$20)</f>
      </c>
      <c r="C184" s="285">
        <f>IF(OR(ISTEXT('Oceny I'!$T$18),ISBLANK('Oceny I'!$T$18)),"",CHOOSE('Oceny I'!$T$18,"niedostateczny","dopuszczający","dostateczny","dobry","bardzo dobry","celujący"))</f>
      </c>
      <c r="D184" s="286"/>
      <c r="E184" s="49"/>
      <c r="F184" s="99">
        <v>18</v>
      </c>
      <c r="G184" s="51">
        <f>IF(Dane!$F$20="","",Dane!$F$20)</f>
      </c>
      <c r="H184" s="285">
        <f>IF(OR(ISTEXT('Oceny I'!$T$19),ISBLANK('Oceny I'!$T$19)),"",CHOOSE('Oceny I'!$T$19,"niedostateczny","dopuszczający","dostateczny","dobry","bardzo dobry","celujący"))</f>
      </c>
      <c r="I184" s="286"/>
    </row>
    <row r="185" spans="1:9" s="50" customFormat="1" ht="16.5" customHeight="1">
      <c r="A185" s="290"/>
      <c r="B185" s="51" t="s">
        <v>69</v>
      </c>
      <c r="C185" s="74">
        <f>'Oceny I'!$AD$18</f>
        <v>0</v>
      </c>
      <c r="D185" s="75"/>
      <c r="E185" s="49"/>
      <c r="F185" s="290"/>
      <c r="G185" s="51" t="s">
        <v>69</v>
      </c>
      <c r="H185" s="74">
        <f>'Oceny I'!$AD$19</f>
        <v>0</v>
      </c>
      <c r="I185" s="78"/>
    </row>
    <row r="186" spans="1:9" s="50" customFormat="1" ht="16.5" customHeight="1">
      <c r="A186" s="291"/>
      <c r="B186" s="51" t="s">
        <v>70</v>
      </c>
      <c r="C186" s="74">
        <f>'Oceny I'!$AE$18</f>
        <v>0</v>
      </c>
      <c r="D186" s="75"/>
      <c r="E186" s="49"/>
      <c r="F186" s="291"/>
      <c r="G186" s="51" t="s">
        <v>70</v>
      </c>
      <c r="H186" s="74">
        <f>'Oceny I'!$AE$19</f>
        <v>0</v>
      </c>
      <c r="I186" s="78"/>
    </row>
    <row r="187" spans="1:9" s="50" customFormat="1" ht="16.5" customHeight="1">
      <c r="A187" s="291"/>
      <c r="B187" s="51" t="s">
        <v>85</v>
      </c>
      <c r="C187" s="52">
        <f>SUM(C185:C186)</f>
        <v>0</v>
      </c>
      <c r="D187" s="76">
        <f>mieś!$U18</f>
      </c>
      <c r="E187" s="49"/>
      <c r="F187" s="291"/>
      <c r="G187" s="51" t="s">
        <v>85</v>
      </c>
      <c r="H187" s="52">
        <f>SUM(H185:H186)</f>
        <v>0</v>
      </c>
      <c r="I187" s="76">
        <f>mieś!$U19</f>
      </c>
    </row>
    <row r="188" spans="1:9" s="50" customFormat="1" ht="16.5" customHeight="1">
      <c r="A188" s="292"/>
      <c r="B188" s="51" t="s">
        <v>156</v>
      </c>
      <c r="C188" s="52">
        <f>'Oceny I'!$AF$18</f>
        <v>0</v>
      </c>
      <c r="D188" s="303">
        <f>'Oceny I'!AB18</f>
      </c>
      <c r="E188" s="49"/>
      <c r="F188" s="292"/>
      <c r="G188" s="51" t="s">
        <v>156</v>
      </c>
      <c r="H188" s="52">
        <f>'Oceny I'!$AF$19</f>
        <v>0</v>
      </c>
      <c r="I188" s="304">
        <f>'Oceny I'!AB19</f>
      </c>
    </row>
    <row r="189" spans="1:9" s="62" customFormat="1" ht="21" customHeight="1">
      <c r="A189" s="60">
        <f>Dane!A20</f>
        <v>17</v>
      </c>
      <c r="B189" s="287" t="str">
        <f>Dane!B20</f>
        <v>Nazwisko Imię</v>
      </c>
      <c r="C189" s="288"/>
      <c r="D189" s="289"/>
      <c r="E189" s="61"/>
      <c r="F189" s="60">
        <f>Dane!A21</f>
        <v>18</v>
      </c>
      <c r="G189" s="287" t="str">
        <f>Dane!B21</f>
        <v>Nazwisko Imię</v>
      </c>
      <c r="H189" s="288"/>
      <c r="I189" s="289"/>
    </row>
    <row r="190" spans="1:9" s="50" customFormat="1" ht="16.5" customHeight="1">
      <c r="A190" s="48">
        <v>1</v>
      </c>
      <c r="B190" s="77" t="s">
        <v>72</v>
      </c>
      <c r="C190" s="293">
        <f>IF('Oceny I'!$U$20="wz","wzorowe",IF('Oceny I'!$U$20="bd","bardzo dobre",IF('Oceny I'!$U$20="db","dobre",IF('Oceny I'!$U$20="po","poprawne",IF('Oceny I'!$U$20="np","nieodpowiednie",IF('Oceny I'!$U$20="ng","naganne",""))))))</f>
      </c>
      <c r="D190" s="293"/>
      <c r="E190" s="49"/>
      <c r="F190" s="48">
        <v>1</v>
      </c>
      <c r="G190" s="77" t="s">
        <v>72</v>
      </c>
      <c r="H190" s="293">
        <f>IF('Oceny I'!$U$21="wz","wzorowe",IF('Oceny I'!$U$21="bd","bardzo dobre",IF('Oceny I'!$U$21="db","dobre",IF('Oceny I'!$U$21="po","poprawne",IF('Oceny I'!$U$21="np","nieodpowiednie",IF('Oceny I'!$U$21="ng","naganne",""))))))</f>
      </c>
      <c r="I190" s="293"/>
    </row>
    <row r="191" spans="1:9" s="50" customFormat="1" ht="16.5" customHeight="1">
      <c r="A191" s="48">
        <v>2</v>
      </c>
      <c r="B191" s="51" t="str">
        <f>IF(Dane!$F$4="","",Dane!$F$4)</f>
        <v>Religia</v>
      </c>
      <c r="C191" s="285">
        <f>IF(OR(ISTEXT('Oceny I'!$C$20),ISBLANK('Oceny I'!$C$20)),"",CHOOSE('Oceny I'!$C$20,"niedostateczny","dopuszczający","dostateczny","dobry","bardzo dobry","celujący"))</f>
      </c>
      <c r="D191" s="286"/>
      <c r="E191" s="49"/>
      <c r="F191" s="48">
        <v>2</v>
      </c>
      <c r="G191" s="51" t="str">
        <f>IF(Dane!$F$4="","",Dane!$F$4)</f>
        <v>Religia</v>
      </c>
      <c r="H191" s="285">
        <f>IF(OR(ISTEXT('Oceny I'!$C$21),ISBLANK('Oceny I'!$C$21)),"",CHOOSE('Oceny I'!$C$21,"niedostateczny","dopuszczający","dostateczny","dobry","bardzo dobry","celujący"))</f>
      </c>
      <c r="I191" s="286"/>
    </row>
    <row r="192" spans="1:9" s="50" customFormat="1" ht="16.5" customHeight="1">
      <c r="A192" s="48">
        <v>3</v>
      </c>
      <c r="B192" s="51" t="str">
        <f>IF(Dane!$F$5="","",Dane!$F$5)</f>
        <v>Język polski</v>
      </c>
      <c r="C192" s="285">
        <f>IF(OR(ISTEXT('Oceny I'!$D$20),ISBLANK('Oceny I'!$D$20)),"",CHOOSE('Oceny I'!$D$20,"niedostateczny","dopuszczający","dostateczny","dobry","bardzo dobry","celujący"))</f>
      </c>
      <c r="D192" s="286"/>
      <c r="E192" s="49"/>
      <c r="F192" s="48">
        <v>3</v>
      </c>
      <c r="G192" s="51" t="str">
        <f>IF(Dane!$F$5="","",Dane!$F$5)</f>
        <v>Język polski</v>
      </c>
      <c r="H192" s="285">
        <f>IF(OR(ISTEXT('Oceny I'!$D$21),ISBLANK('Oceny I'!$D$21)),"",CHOOSE('Oceny I'!$D$21,"niedostateczny","dopuszczający","dostateczny","dobry","bardzo dobry","celujący"))</f>
      </c>
      <c r="I192" s="286"/>
    </row>
    <row r="193" spans="1:9" s="50" customFormat="1" ht="16.5" customHeight="1">
      <c r="A193" s="48">
        <v>4</v>
      </c>
      <c r="B193" s="51" t="str">
        <f>IF(Dane!$F$6="","",Dane!$F$6)</f>
        <v>Język niemiecki</v>
      </c>
      <c r="C193" s="285" t="str">
        <f>IF(OR(ISTEXT('Oceny I'!$E$20),ISBLANK('Oceny I'!$E$20)),"--------",CHOOSE('Oceny I'!$E$20,"niedostateczny","dopuszczający","dostateczny","dobry","bardzo dobry","celujący"))</f>
        <v>--------</v>
      </c>
      <c r="D193" s="286"/>
      <c r="E193" s="49"/>
      <c r="F193" s="48">
        <v>4</v>
      </c>
      <c r="G193" s="51" t="str">
        <f>IF(Dane!$F$6="","",Dane!$F$6)</f>
        <v>Język niemiecki</v>
      </c>
      <c r="H193" s="285" t="str">
        <f>IF(OR(ISTEXT('Oceny I'!$E$21),ISBLANK('Oceny I'!$E$21)),"--------",CHOOSE('Oceny I'!$E$21,"niedostateczny","dopuszczający","dostateczny","dobry","bardzo dobry","celujący"))</f>
        <v>--------</v>
      </c>
      <c r="I193" s="286"/>
    </row>
    <row r="194" spans="1:9" s="50" customFormat="1" ht="16.5" customHeight="1">
      <c r="A194" s="48">
        <v>5</v>
      </c>
      <c r="B194" s="51" t="str">
        <f>IF(Dane!$F$7="","",Dane!$F$7)</f>
        <v>Język angielski</v>
      </c>
      <c r="C194" s="285" t="str">
        <f>IF(OR(ISTEXT('Oceny I'!$F$20),ISBLANK('Oceny I'!$F$20)),"--------",CHOOSE('Oceny I'!$F$20,"niedostateczny","dopuszczający","dostateczny","dobry","bardzo dobry","celujący"))</f>
        <v>--------</v>
      </c>
      <c r="D194" s="286"/>
      <c r="E194" s="49"/>
      <c r="F194" s="48">
        <v>5</v>
      </c>
      <c r="G194" s="51" t="str">
        <f>IF(Dane!$F$7="","",Dane!$F$7)</f>
        <v>Język angielski</v>
      </c>
      <c r="H194" s="285" t="str">
        <f>IF(OR(ISTEXT('Oceny I'!$F$21),ISBLANK('Oceny I'!$F$21)),"--------",CHOOSE('Oceny I'!$F$21,"niedostateczny","dopuszczający","dostateczny","dobry","bardzo dobry","celujący"))</f>
        <v>--------</v>
      </c>
      <c r="I194" s="286"/>
    </row>
    <row r="195" spans="1:9" s="50" customFormat="1" ht="16.5" customHeight="1">
      <c r="A195" s="48">
        <v>6</v>
      </c>
      <c r="B195" s="51" t="str">
        <f>IF(Dane!$F$8="","",Dane!$F$8)</f>
        <v>Język francuski</v>
      </c>
      <c r="C195" s="285" t="str">
        <f>IF(OR(ISTEXT('Oceny I'!$G$20),ISBLANK('Oceny I'!$G$20)),"--------",CHOOSE('Oceny I'!$G$20,"niedostateczny","dopuszczający","dostateczny","dobry","bardzo dobry","celujący"))</f>
        <v>--------</v>
      </c>
      <c r="D195" s="286"/>
      <c r="E195" s="49"/>
      <c r="F195" s="48">
        <v>6</v>
      </c>
      <c r="G195" s="51" t="str">
        <f>IF(Dane!$F$8="","",Dane!$F$8)</f>
        <v>Język francuski</v>
      </c>
      <c r="H195" s="285" t="str">
        <f>IF(OR(ISTEXT('Oceny I'!$G$21),ISBLANK('Oceny I'!$G$21)),"--------",CHOOSE('Oceny I'!$G$21,"niedostateczny","dopuszczający","dostateczny","dobry","bardzo dobry","celujący"))</f>
        <v>--------</v>
      </c>
      <c r="I195" s="286"/>
    </row>
    <row r="196" spans="1:9" s="50" customFormat="1" ht="16.5" customHeight="1">
      <c r="A196" s="48">
        <v>7</v>
      </c>
      <c r="B196" s="51" t="str">
        <f>IF(Dane!$F$9="","",Dane!$F$9)</f>
        <v>Język rosyjski</v>
      </c>
      <c r="C196" s="285" t="str">
        <f>IF(OR(ISTEXT('Oceny I'!$H$20),ISBLANK('Oceny I'!$H$20)),"--------",CHOOSE('Oceny I'!$H$20,"niedostateczny","dopuszczający","dostateczny","dobry","bardzo dobry","celujący"))</f>
        <v>--------</v>
      </c>
      <c r="D196" s="286"/>
      <c r="E196" s="49"/>
      <c r="F196" s="48">
        <v>7</v>
      </c>
      <c r="G196" s="51" t="str">
        <f>IF(Dane!$F$9="","",Dane!$F$9)</f>
        <v>Język rosyjski</v>
      </c>
      <c r="H196" s="285" t="str">
        <f>IF(OR(ISTEXT('Oceny I'!$H$21),ISBLANK('Oceny I'!$H$21)),"--------",CHOOSE('Oceny I'!$H$21,"niedostateczny","dopuszczający","dostateczny","dobry","bardzo dobry","celujący"))</f>
        <v>--------</v>
      </c>
      <c r="I196" s="286"/>
    </row>
    <row r="197" spans="1:9" s="50" customFormat="1" ht="16.5" customHeight="1">
      <c r="A197" s="48">
        <v>8</v>
      </c>
      <c r="B197" s="51" t="str">
        <f>IF(Dane!$F$10="","",Dane!$F$10)</f>
        <v>Matematyka</v>
      </c>
      <c r="C197" s="285">
        <f>IF(OR(ISTEXT('Oceny I'!$I$20),ISBLANK('Oceny I'!$I$20)),"",CHOOSE('Oceny I'!$I$20,"niedostateczny","dopuszczający","dostateczny","dobry","bardzo dobry","celujący"))</f>
      </c>
      <c r="D197" s="286"/>
      <c r="E197" s="49"/>
      <c r="F197" s="48">
        <v>8</v>
      </c>
      <c r="G197" s="51" t="str">
        <f>IF(Dane!$F$10="","",Dane!$F$10)</f>
        <v>Matematyka</v>
      </c>
      <c r="H197" s="285">
        <f>IF(OR(ISTEXT('Oceny I'!$I$21),ISBLANK('Oceny I'!$I$21)),"",CHOOSE('Oceny I'!$I$21,"niedostateczny","dopuszczający","dostateczny","dobry","bardzo dobry","celujący"))</f>
      </c>
      <c r="I197" s="286"/>
    </row>
    <row r="198" spans="1:9" s="50" customFormat="1" ht="16.5" customHeight="1">
      <c r="A198" s="48">
        <v>9</v>
      </c>
      <c r="B198" s="51" t="str">
        <f>IF(Dane!$F$11="","",Dane!$F$11)</f>
        <v>Fizyka</v>
      </c>
      <c r="C198" s="285">
        <f>IF(OR(ISTEXT('Oceny I'!$J$20),ISBLANK('Oceny I'!$J$20)),"",CHOOSE('Oceny I'!$J$20,"niedostateczny","dopuszczający","dostateczny","dobry","bardzo dobry","celujący"))</f>
      </c>
      <c r="D198" s="286"/>
      <c r="E198" s="49"/>
      <c r="F198" s="48">
        <v>9</v>
      </c>
      <c r="G198" s="51" t="str">
        <f>IF(Dane!$F$11="","",Dane!$F$11)</f>
        <v>Fizyka</v>
      </c>
      <c r="H198" s="285">
        <f>IF(OR(ISTEXT('Oceny I'!$J$21),ISBLANK('Oceny I'!$J$21)),"",CHOOSE('Oceny I'!$J$21,"niedostateczny","dopuszczający","dostateczny","dobry","bardzo dobry","celujący"))</f>
      </c>
      <c r="I198" s="286"/>
    </row>
    <row r="199" spans="1:9" s="50" customFormat="1" ht="16.5" customHeight="1">
      <c r="A199" s="48">
        <v>10</v>
      </c>
      <c r="B199" s="51" t="str">
        <f>IF(Dane!$F$12="","",Dane!$F$12)</f>
        <v>Chemia</v>
      </c>
      <c r="C199" s="285">
        <f>IF(OR(ISTEXT('Oceny I'!$K$20),ISBLANK('Oceny I'!$K$20)),"",CHOOSE('Oceny I'!$K$20,"niedostateczny","dopuszczający","dostateczny","dobry","bardzo dobry","celujący"))</f>
      </c>
      <c r="D199" s="286"/>
      <c r="E199" s="49"/>
      <c r="F199" s="48">
        <v>10</v>
      </c>
      <c r="G199" s="51" t="str">
        <f>IF(Dane!$F$12="","",Dane!$F$12)</f>
        <v>Chemia</v>
      </c>
      <c r="H199" s="285">
        <f>IF(OR(ISTEXT('Oceny I'!$K$21),ISBLANK('Oceny I'!$K$21)),"",CHOOSE('Oceny I'!$K$21,"niedostateczny","dopuszczający","dostateczny","dobry","bardzo dobry","celujący"))</f>
      </c>
      <c r="I199" s="286"/>
    </row>
    <row r="200" spans="1:9" s="50" customFormat="1" ht="16.5" customHeight="1">
      <c r="A200" s="48">
        <v>11</v>
      </c>
      <c r="B200" s="51" t="str">
        <f>IF(Dane!$F$13="","",Dane!$F$13)</f>
        <v>Geografia</v>
      </c>
      <c r="C200" s="285">
        <f>IF(OR(ISTEXT('Oceny I'!$L$20),ISBLANK('Oceny I'!$L$20)),"",CHOOSE('Oceny I'!$L$20,"niedostateczny","dopuszczający","dostateczny","dobry","bardzo dobry","celujący"))</f>
      </c>
      <c r="D200" s="286"/>
      <c r="E200" s="49"/>
      <c r="F200" s="48">
        <v>11</v>
      </c>
      <c r="G200" s="51" t="str">
        <f>IF(Dane!$F$13="","",Dane!$F$13)</f>
        <v>Geografia</v>
      </c>
      <c r="H200" s="285">
        <f>IF(OR(ISTEXT('Oceny I'!$L$21),ISBLANK('Oceny I'!$L$21)),"",CHOOSE('Oceny I'!$L$21,"niedostateczny","dopuszczający","dostateczny","dobry","bardzo dobry","celujący"))</f>
      </c>
      <c r="I200" s="286"/>
    </row>
    <row r="201" spans="1:9" s="50" customFormat="1" ht="16.5" customHeight="1">
      <c r="A201" s="48">
        <v>12</v>
      </c>
      <c r="B201" s="51" t="str">
        <f>IF(Dane!$F$14="","",Dane!$F$14)</f>
        <v>Historia</v>
      </c>
      <c r="C201" s="285">
        <f>IF(OR(ISTEXT('Oceny I'!$M$20),ISBLANK('Oceny I'!$M$20)),"",CHOOSE('Oceny I'!$M$20,"niedostateczny","dopuszczający","dostateczny","dobry","bardzo dobry","celujący"))</f>
      </c>
      <c r="D201" s="286"/>
      <c r="E201" s="49"/>
      <c r="F201" s="48">
        <v>12</v>
      </c>
      <c r="G201" s="51" t="str">
        <f>IF(Dane!$F$14="","",Dane!$F$14)</f>
        <v>Historia</v>
      </c>
      <c r="H201" s="285">
        <f>IF(OR(ISTEXT('Oceny I'!$M$21),ISBLANK('Oceny I'!$M$21)),"",CHOOSE('Oceny I'!$M$21,"niedostateczny","dopuszczający","dostateczny","dobry","bardzo dobry","celujący"))</f>
      </c>
      <c r="I201" s="286"/>
    </row>
    <row r="202" spans="1:9" s="50" customFormat="1" ht="16.5" customHeight="1">
      <c r="A202" s="48">
        <v>13</v>
      </c>
      <c r="B202" s="51" t="str">
        <f>IF(Dane!$F$15="","",Dane!$F$15)</f>
        <v>W-F</v>
      </c>
      <c r="C202" s="285">
        <f>IF(OR(ISTEXT('Oceny I'!$N$20),ISBLANK('Oceny I'!$N$20)),"",CHOOSE('Oceny I'!$N$20,"niedostateczny","dopuszczający","dostateczny","dobry","bardzo dobry","celujący"))</f>
      </c>
      <c r="D202" s="286"/>
      <c r="E202" s="49"/>
      <c r="F202" s="48">
        <v>13</v>
      </c>
      <c r="G202" s="51" t="str">
        <f>IF(Dane!$F$15="","",Dane!$F$15)</f>
        <v>W-F</v>
      </c>
      <c r="H202" s="285">
        <f>IF(OR(ISTEXT('Oceny I'!$N$21),ISBLANK('Oceny I'!$N$21)),"",CHOOSE('Oceny I'!$N$21,"niedostateczny","dopuszczający","dostateczny","dobry","bardzo dobry","celujący"))</f>
      </c>
      <c r="I202" s="286"/>
    </row>
    <row r="203" spans="1:9" s="50" customFormat="1" ht="16.5" customHeight="1">
      <c r="A203" s="48">
        <v>14</v>
      </c>
      <c r="B203" s="51" t="str">
        <f>IF(Dane!$F$16="","",Dane!$F$16)</f>
        <v>Podstawy. przeds.</v>
      </c>
      <c r="C203" s="285">
        <f>IF(OR(ISTEXT('Oceny I'!$O$20),ISBLANK('Oceny I'!$O$20)),"",CHOOSE('Oceny I'!$O$20,"niedostateczny","dopuszczający","dostateczny","dobry","bardzo dobry","celujący"))</f>
      </c>
      <c r="D203" s="286"/>
      <c r="E203" s="49"/>
      <c r="F203" s="48">
        <v>14</v>
      </c>
      <c r="G203" s="51" t="str">
        <f>IF(Dane!$F$16="","",Dane!$F$16)</f>
        <v>Podstawy. przeds.</v>
      </c>
      <c r="H203" s="285">
        <f>IF(OR(ISTEXT('Oceny I'!$O$21),ISBLANK('Oceny I'!$O$21)),"",CHOOSE('Oceny I'!$O$21,"niedostateczny","dopuszczający","dostateczny","dobry","bardzo dobry","celujący"))</f>
      </c>
      <c r="I203" s="286"/>
    </row>
    <row r="204" spans="1:9" s="50" customFormat="1" ht="16.5" customHeight="1">
      <c r="A204" s="48">
        <v>15</v>
      </c>
      <c r="B204" s="51" t="str">
        <f>IF(Dane!$F$17="","",Dane!$F$17)</f>
        <v>Funkcj. przed. w. w.</v>
      </c>
      <c r="C204" s="285">
        <f>IF(OR(ISTEXT('Oceny I'!$P$20),ISBLANK('Oceny I'!$P$20)),"",CHOOSE('Oceny I'!$P$20,"niedostateczny","dopuszczający","dostateczny","dobry","bardzo dobry","celujący"))</f>
      </c>
      <c r="D204" s="286"/>
      <c r="E204" s="49"/>
      <c r="F204" s="48">
        <v>15</v>
      </c>
      <c r="G204" s="51" t="str">
        <f>IF(Dane!$F$17="","",Dane!$F$17)</f>
        <v>Funkcj. przed. w. w.</v>
      </c>
      <c r="H204" s="285">
        <f>IF(OR(ISTEXT('Oceny I'!$P$21),ISBLANK('Oceny I'!$P$21)),"",CHOOSE('Oceny I'!$P$21,"niedostateczny","dopuszczający","dostateczny","dobry","bardzo dobry","celujący"))</f>
      </c>
      <c r="I204" s="286"/>
    </row>
    <row r="205" spans="1:9" s="50" customFormat="1" ht="16.5" customHeight="1">
      <c r="A205" s="48">
        <v>16</v>
      </c>
      <c r="B205" s="51" t="str">
        <f>IF(Dane!$F$18="","",Dane!$F$18)</f>
        <v>Praca biurowa</v>
      </c>
      <c r="C205" s="285">
        <f>IF(OR(ISTEXT('Oceny I'!$Q$20),ISBLANK('Oceny I'!$Q$20)),"",CHOOSE('Oceny I'!$Q$20,"niedostateczny","dopuszczający","dostateczny","dobry","bardzo dobry","celujący"))</f>
      </c>
      <c r="D205" s="286"/>
      <c r="E205" s="49"/>
      <c r="F205" s="48">
        <v>16</v>
      </c>
      <c r="G205" s="51" t="str">
        <f>IF(Dane!$F$18="","",Dane!$F$18)</f>
        <v>Praca biurowa</v>
      </c>
      <c r="H205" s="285">
        <f>IF(OR(ISTEXT('Oceny I'!$Q$21),ISBLANK('Oceny I'!$Q$21)),"",CHOOSE('Oceny I'!$Q$21,"niedostateczny","dopuszczający","dostateczny","dobry","bardzo dobry","celujący"))</f>
      </c>
      <c r="I205" s="286"/>
    </row>
    <row r="206" spans="1:9" s="50" customFormat="1" ht="16.5" customHeight="1">
      <c r="A206" s="48">
        <v>17</v>
      </c>
      <c r="B206" s="51">
        <f>IF(Dane!$F$19="","",Dane!$F$19)</f>
      </c>
      <c r="C206" s="285">
        <f>IF(OR(ISTEXT('Oceny I'!$S$20),ISBLANK('Oceny I'!$S$20)),"",CHOOSE('Oceny I'!$S$20,"niedostateczny","dopuszczający","dostateczny","dobry","bardzo dobry","celujący"))</f>
      </c>
      <c r="D206" s="286"/>
      <c r="E206" s="49"/>
      <c r="F206" s="48">
        <v>17</v>
      </c>
      <c r="G206" s="51">
        <f>IF(Dane!$F$19="","",Dane!$F$19)</f>
      </c>
      <c r="H206" s="285">
        <f>IF(OR(ISTEXT('Oceny I'!$S$21),ISBLANK('Oceny I'!$S$21)),"",CHOOSE('Oceny I'!$S$21,"niedostateczny","dopuszczający","dostateczny","dobry","bardzo dobry","celujący"))</f>
      </c>
      <c r="I206" s="286"/>
    </row>
    <row r="207" spans="1:9" s="50" customFormat="1" ht="16.5" customHeight="1">
      <c r="A207" s="99">
        <v>18</v>
      </c>
      <c r="B207" s="51">
        <f>IF(Dane!$F$20="","",Dane!$F$20)</f>
      </c>
      <c r="C207" s="285">
        <f>IF(OR(ISTEXT('Oceny I'!$T$20),ISBLANK('Oceny I'!$T$20)),"",CHOOSE('Oceny I'!$T$20,"niedostateczny","dopuszczający","dostateczny","dobry","bardzo dobry","celujący"))</f>
      </c>
      <c r="D207" s="286"/>
      <c r="E207" s="49"/>
      <c r="F207" s="99">
        <v>18</v>
      </c>
      <c r="G207" s="51">
        <f>IF(Dane!$F$20="","",Dane!$F$20)</f>
      </c>
      <c r="H207" s="285">
        <f>IF(OR(ISTEXT('Oceny I'!$T$21),ISBLANK('Oceny I'!$T$21)),"",CHOOSE('Oceny I'!$T$21,"niedostateczny","dopuszczający","dostateczny","dobry","bardzo dobry","celujący"))</f>
      </c>
      <c r="I207" s="286"/>
    </row>
    <row r="208" spans="1:9" s="50" customFormat="1" ht="16.5" customHeight="1">
      <c r="A208" s="290"/>
      <c r="B208" s="51" t="s">
        <v>69</v>
      </c>
      <c r="C208" s="74">
        <f>'Oceny I'!$AD$20</f>
        <v>0</v>
      </c>
      <c r="D208" s="75"/>
      <c r="E208" s="49"/>
      <c r="F208" s="290"/>
      <c r="G208" s="51" t="s">
        <v>69</v>
      </c>
      <c r="H208" s="74">
        <f>'Oceny I'!$AD$21</f>
        <v>0</v>
      </c>
      <c r="I208" s="78"/>
    </row>
    <row r="209" spans="1:9" s="50" customFormat="1" ht="16.5" customHeight="1">
      <c r="A209" s="291"/>
      <c r="B209" s="51" t="s">
        <v>70</v>
      </c>
      <c r="C209" s="74">
        <f>'Oceny I'!$AE$20</f>
        <v>0</v>
      </c>
      <c r="D209" s="75"/>
      <c r="E209" s="49"/>
      <c r="F209" s="291"/>
      <c r="G209" s="51" t="s">
        <v>70</v>
      </c>
      <c r="H209" s="74">
        <f>'Oceny I'!$AE$21</f>
        <v>0</v>
      </c>
      <c r="I209" s="78"/>
    </row>
    <row r="210" spans="1:9" s="50" customFormat="1" ht="16.5" customHeight="1">
      <c r="A210" s="291"/>
      <c r="B210" s="51" t="s">
        <v>85</v>
      </c>
      <c r="C210" s="52">
        <f>SUM(C208:C209)</f>
        <v>0</v>
      </c>
      <c r="D210" s="76">
        <f>mieś!$U20</f>
      </c>
      <c r="E210" s="49"/>
      <c r="F210" s="291"/>
      <c r="G210" s="51" t="s">
        <v>85</v>
      </c>
      <c r="H210" s="52">
        <f>SUM(H208:H209)</f>
        <v>0</v>
      </c>
      <c r="I210" s="76">
        <f>mieś!$U21</f>
      </c>
    </row>
    <row r="211" spans="1:9" s="50" customFormat="1" ht="16.5" customHeight="1">
      <c r="A211" s="292"/>
      <c r="B211" s="51" t="s">
        <v>156</v>
      </c>
      <c r="C211" s="52">
        <f>'Oceny I'!$AF$20</f>
        <v>0</v>
      </c>
      <c r="D211" s="303">
        <f>'Oceny I'!AB20</f>
      </c>
      <c r="E211" s="49"/>
      <c r="F211" s="292"/>
      <c r="G211" s="51" t="s">
        <v>156</v>
      </c>
      <c r="H211" s="52">
        <f>'Oceny I'!$AF$21</f>
        <v>0</v>
      </c>
      <c r="I211" s="304">
        <f>'Oceny I'!AB21</f>
      </c>
    </row>
    <row r="212" spans="1:8" s="50" customFormat="1" ht="9" customHeight="1">
      <c r="A212" s="58"/>
      <c r="B212" s="54"/>
      <c r="C212" s="55"/>
      <c r="D212" s="55"/>
      <c r="E212" s="53"/>
      <c r="F212" s="58"/>
      <c r="G212" s="54"/>
      <c r="H212" s="55"/>
    </row>
    <row r="213" spans="1:9" s="62" customFormat="1" ht="21" customHeight="1">
      <c r="A213" s="60">
        <f>Dane!A22</f>
        <v>19</v>
      </c>
      <c r="B213" s="287" t="str">
        <f>Dane!B22</f>
        <v>Nazwisko Imię</v>
      </c>
      <c r="C213" s="288"/>
      <c r="D213" s="289"/>
      <c r="E213" s="61"/>
      <c r="F213" s="60">
        <f>Dane!A23</f>
        <v>20</v>
      </c>
      <c r="G213" s="287" t="str">
        <f>Dane!B23</f>
        <v>Nazwisko Imię</v>
      </c>
      <c r="H213" s="288"/>
      <c r="I213" s="289"/>
    </row>
    <row r="214" spans="1:9" s="50" customFormat="1" ht="16.5" customHeight="1">
      <c r="A214" s="48">
        <v>1</v>
      </c>
      <c r="B214" s="77" t="s">
        <v>72</v>
      </c>
      <c r="C214" s="293">
        <f>IF('Oceny I'!$U$22="wz","wzorowe",IF('Oceny I'!$U$22="bd","bardzo dobre",IF('Oceny I'!$U$22="db","dobre",IF('Oceny I'!$U$22="po","poprawne",IF('Oceny I'!$U$22="np","nieodpowiednie",IF('Oceny I'!$U$22="ng","naganne",""))))))</f>
      </c>
      <c r="D214" s="293"/>
      <c r="E214" s="49"/>
      <c r="F214" s="48">
        <v>1</v>
      </c>
      <c r="G214" s="77" t="s">
        <v>72</v>
      </c>
      <c r="H214" s="293">
        <f>IF('Oceny I'!$U$23="wz","wzorowe",IF('Oceny I'!$U$23="bd","bardzo dobre",IF('Oceny I'!$U$23="db","dobre",IF('Oceny I'!$U$23="po","poprawne",IF('Oceny I'!$U$23="np","nieodpowiednie",IF('Oceny I'!$U$23="ng","naganne",""))))))</f>
      </c>
      <c r="I214" s="293"/>
    </row>
    <row r="215" spans="1:9" s="50" customFormat="1" ht="16.5" customHeight="1">
      <c r="A215" s="48">
        <v>2</v>
      </c>
      <c r="B215" s="51" t="str">
        <f>IF(Dane!$F$4="","",Dane!$F$4)</f>
        <v>Religia</v>
      </c>
      <c r="C215" s="285">
        <f>IF(OR(ISTEXT('Oceny I'!$C$22),ISBLANK('Oceny I'!$C$22)),"",CHOOSE('Oceny I'!$C$22,"niedostateczny","dopuszczający","dostateczny","dobry","bardzo dobry","celujący"))</f>
      </c>
      <c r="D215" s="286"/>
      <c r="E215" s="49"/>
      <c r="F215" s="48">
        <v>2</v>
      </c>
      <c r="G215" s="51" t="str">
        <f>IF(Dane!$F$4="","",Dane!$F$4)</f>
        <v>Religia</v>
      </c>
      <c r="H215" s="285">
        <f>IF(OR(ISTEXT('Oceny I'!$C$23),ISBLANK('Oceny I'!$C$23)),"",CHOOSE('Oceny I'!$C$23,"niedostateczny","dopuszczający","dostateczny","dobry","bardzo dobry","celujący"))</f>
      </c>
      <c r="I215" s="286"/>
    </row>
    <row r="216" spans="1:9" s="50" customFormat="1" ht="16.5" customHeight="1">
      <c r="A216" s="48">
        <v>3</v>
      </c>
      <c r="B216" s="51" t="str">
        <f>IF(Dane!$F$5="","",Dane!$F$5)</f>
        <v>Język polski</v>
      </c>
      <c r="C216" s="285">
        <f>IF(OR(ISTEXT('Oceny I'!$D$22),ISBLANK('Oceny I'!$D$22)),"",CHOOSE('Oceny I'!$D$22,"niedostateczny","dopuszczający","dostateczny","dobry","bardzo dobry","celujący"))</f>
      </c>
      <c r="D216" s="286"/>
      <c r="E216" s="49"/>
      <c r="F216" s="48">
        <v>3</v>
      </c>
      <c r="G216" s="51" t="str">
        <f>IF(Dane!$F$5="","",Dane!$F$5)</f>
        <v>Język polski</v>
      </c>
      <c r="H216" s="285">
        <f>IF(OR(ISTEXT('Oceny I'!$D$23),ISBLANK('Oceny I'!$D$23)),"",CHOOSE('Oceny I'!$D$23,"niedostateczny","dopuszczający","dostateczny","dobry","bardzo dobry","celujący"))</f>
      </c>
      <c r="I216" s="286"/>
    </row>
    <row r="217" spans="1:9" s="50" customFormat="1" ht="16.5" customHeight="1">
      <c r="A217" s="48">
        <v>4</v>
      </c>
      <c r="B217" s="51" t="str">
        <f>IF(Dane!$F$6="","",Dane!$F$6)</f>
        <v>Język niemiecki</v>
      </c>
      <c r="C217" s="285" t="str">
        <f>IF(OR(ISTEXT('Oceny I'!$E$22),ISBLANK('Oceny I'!$E$22)),"--------",CHOOSE('Oceny I'!$E$22,"niedostateczny","dopuszczający","dostateczny","dobry","bardzo dobry","celujący"))</f>
        <v>--------</v>
      </c>
      <c r="D217" s="286"/>
      <c r="E217" s="49"/>
      <c r="F217" s="48">
        <v>4</v>
      </c>
      <c r="G217" s="51" t="str">
        <f>IF(Dane!$F$6="","",Dane!$F$6)</f>
        <v>Język niemiecki</v>
      </c>
      <c r="H217" s="285" t="str">
        <f>IF(OR(ISTEXT('Oceny I'!$E$23),ISBLANK('Oceny I'!$E$23)),"--------",CHOOSE('Oceny I'!$E$23,"niedostateczny","dopuszczający","dostateczny","dobry","bardzo dobry","celujący"))</f>
        <v>--------</v>
      </c>
      <c r="I217" s="286"/>
    </row>
    <row r="218" spans="1:9" s="50" customFormat="1" ht="16.5" customHeight="1">
      <c r="A218" s="48">
        <v>5</v>
      </c>
      <c r="B218" s="51" t="str">
        <f>IF(Dane!$F$7="","",Dane!$F$7)</f>
        <v>Język angielski</v>
      </c>
      <c r="C218" s="285" t="str">
        <f>IF(OR(ISTEXT('Oceny I'!$F$22),ISBLANK('Oceny I'!$F$22)),"--------",CHOOSE('Oceny I'!$F$22,"niedostateczny","dopuszczający","dostateczny","dobry","bardzo dobry","celujący"))</f>
        <v>--------</v>
      </c>
      <c r="D218" s="286"/>
      <c r="E218" s="49"/>
      <c r="F218" s="48">
        <v>5</v>
      </c>
      <c r="G218" s="51" t="str">
        <f>IF(Dane!$F$7="","",Dane!$F$7)</f>
        <v>Język angielski</v>
      </c>
      <c r="H218" s="285" t="str">
        <f>IF(OR(ISTEXT('Oceny I'!$F$23),ISBLANK('Oceny I'!$F$23)),"--------",CHOOSE('Oceny I'!$F$23,"niedostateczny","dopuszczający","dostateczny","dobry","bardzo dobry","celujący"))</f>
        <v>--------</v>
      </c>
      <c r="I218" s="286"/>
    </row>
    <row r="219" spans="1:9" s="50" customFormat="1" ht="16.5" customHeight="1">
      <c r="A219" s="48">
        <v>6</v>
      </c>
      <c r="B219" s="51" t="str">
        <f>IF(Dane!$F$8="","",Dane!$F$8)</f>
        <v>Język francuski</v>
      </c>
      <c r="C219" s="285" t="str">
        <f>IF(OR(ISTEXT('Oceny I'!$G$22),ISBLANK('Oceny I'!$G$22)),"--------",CHOOSE('Oceny I'!$G$22,"niedostateczny","dopuszczający","dostateczny","dobry","bardzo dobry","celujący"))</f>
        <v>--------</v>
      </c>
      <c r="D219" s="286"/>
      <c r="E219" s="49"/>
      <c r="F219" s="48">
        <v>6</v>
      </c>
      <c r="G219" s="51" t="str">
        <f>IF(Dane!$F$8="","",Dane!$F$8)</f>
        <v>Język francuski</v>
      </c>
      <c r="H219" s="285" t="str">
        <f>IF(OR(ISTEXT('Oceny I'!$G$23),ISBLANK('Oceny I'!$G$23)),"--------",CHOOSE('Oceny I'!$G$23,"niedostateczny","dopuszczający","dostateczny","dobry","bardzo dobry","celujący"))</f>
        <v>--------</v>
      </c>
      <c r="I219" s="286"/>
    </row>
    <row r="220" spans="1:9" s="50" customFormat="1" ht="16.5" customHeight="1">
      <c r="A220" s="48">
        <v>7</v>
      </c>
      <c r="B220" s="51" t="str">
        <f>IF(Dane!$F$9="","",Dane!$F$9)</f>
        <v>Język rosyjski</v>
      </c>
      <c r="C220" s="285" t="str">
        <f>IF(OR(ISTEXT('Oceny I'!$H$22),ISBLANK('Oceny I'!$H$22)),"--------",CHOOSE('Oceny I'!$H$22,"niedostateczny","dopuszczający","dostateczny","dobry","bardzo dobry","celujący"))</f>
        <v>--------</v>
      </c>
      <c r="D220" s="286"/>
      <c r="E220" s="49"/>
      <c r="F220" s="48">
        <v>7</v>
      </c>
      <c r="G220" s="51" t="str">
        <f>IF(Dane!$F$9="","",Dane!$F$9)</f>
        <v>Język rosyjski</v>
      </c>
      <c r="H220" s="285" t="str">
        <f>IF(OR(ISTEXT('Oceny I'!$H$23),ISBLANK('Oceny I'!$H$23)),"--------",CHOOSE('Oceny I'!$H$23,"niedostateczny","dopuszczający","dostateczny","dobry","bardzo dobry","celujący"))</f>
        <v>--------</v>
      </c>
      <c r="I220" s="286"/>
    </row>
    <row r="221" spans="1:9" s="50" customFormat="1" ht="16.5" customHeight="1">
      <c r="A221" s="48">
        <v>8</v>
      </c>
      <c r="B221" s="51" t="str">
        <f>IF(Dane!$F$10="","",Dane!$F$10)</f>
        <v>Matematyka</v>
      </c>
      <c r="C221" s="285">
        <f>IF(OR(ISTEXT('Oceny I'!$I$22),ISBLANK('Oceny I'!$I$22)),"",CHOOSE('Oceny I'!$I$22,"niedostateczny","dopuszczający","dostateczny","dobry","bardzo dobry","celujący"))</f>
      </c>
      <c r="D221" s="286"/>
      <c r="E221" s="49"/>
      <c r="F221" s="48">
        <v>8</v>
      </c>
      <c r="G221" s="51" t="str">
        <f>IF(Dane!$F$10="","",Dane!$F$10)</f>
        <v>Matematyka</v>
      </c>
      <c r="H221" s="285">
        <f>IF(OR(ISTEXT('Oceny I'!$I$23),ISBLANK('Oceny I'!$I$23)),"",CHOOSE('Oceny I'!$I$23,"niedostateczny","dopuszczający","dostateczny","dobry","bardzo dobry","celujący"))</f>
      </c>
      <c r="I221" s="286"/>
    </row>
    <row r="222" spans="1:9" s="50" customFormat="1" ht="16.5" customHeight="1">
      <c r="A222" s="48">
        <v>9</v>
      </c>
      <c r="B222" s="51" t="str">
        <f>IF(Dane!$F$11="","",Dane!$F$11)</f>
        <v>Fizyka</v>
      </c>
      <c r="C222" s="285">
        <f>IF(OR(ISTEXT('Oceny I'!$J$22),ISBLANK('Oceny I'!$J$22)),"",CHOOSE('Oceny I'!$J$22,"niedostateczny","dopuszczający","dostateczny","dobry","bardzo dobry","celujący"))</f>
      </c>
      <c r="D222" s="286"/>
      <c r="E222" s="49"/>
      <c r="F222" s="48">
        <v>9</v>
      </c>
      <c r="G222" s="51" t="str">
        <f>IF(Dane!$F$11="","",Dane!$F$11)</f>
        <v>Fizyka</v>
      </c>
      <c r="H222" s="285">
        <f>IF(OR(ISTEXT('Oceny I'!$J$23),ISBLANK('Oceny I'!$J$23)),"",CHOOSE('Oceny I'!$J$23,"niedostateczny","dopuszczający","dostateczny","dobry","bardzo dobry","celujący"))</f>
      </c>
      <c r="I222" s="286"/>
    </row>
    <row r="223" spans="1:9" s="50" customFormat="1" ht="16.5" customHeight="1">
      <c r="A223" s="48">
        <v>10</v>
      </c>
      <c r="B223" s="51" t="str">
        <f>IF(Dane!$F$12="","",Dane!$F$12)</f>
        <v>Chemia</v>
      </c>
      <c r="C223" s="285">
        <f>IF(OR(ISTEXT('Oceny I'!$K$22),ISBLANK('Oceny I'!$K$22)),"",CHOOSE('Oceny I'!$K$22,"niedostateczny","dopuszczający","dostateczny","dobry","bardzo dobry","celujący"))</f>
      </c>
      <c r="D223" s="286"/>
      <c r="E223" s="49"/>
      <c r="F223" s="48">
        <v>10</v>
      </c>
      <c r="G223" s="51" t="str">
        <f>IF(Dane!$F$12="","",Dane!$F$12)</f>
        <v>Chemia</v>
      </c>
      <c r="H223" s="285">
        <f>IF(OR(ISTEXT('Oceny I'!$K$23),ISBLANK('Oceny I'!$K$23)),"",CHOOSE('Oceny I'!$K$23,"niedostateczny","dopuszczający","dostateczny","dobry","bardzo dobry","celujący"))</f>
      </c>
      <c r="I223" s="286"/>
    </row>
    <row r="224" spans="1:9" s="50" customFormat="1" ht="16.5" customHeight="1">
      <c r="A224" s="48">
        <v>11</v>
      </c>
      <c r="B224" s="51" t="str">
        <f>IF(Dane!$F$13="","",Dane!$F$13)</f>
        <v>Geografia</v>
      </c>
      <c r="C224" s="285">
        <f>IF(OR(ISTEXT('Oceny I'!$L$22),ISBLANK('Oceny I'!$L$22)),"",CHOOSE('Oceny I'!$L$22,"niedostateczny","dopuszczający","dostateczny","dobry","bardzo dobry","celujący"))</f>
      </c>
      <c r="D224" s="286"/>
      <c r="E224" s="49"/>
      <c r="F224" s="48">
        <v>11</v>
      </c>
      <c r="G224" s="51" t="str">
        <f>IF(Dane!$F$13="","",Dane!$F$13)</f>
        <v>Geografia</v>
      </c>
      <c r="H224" s="285">
        <f>IF(OR(ISTEXT('Oceny I'!$L$23),ISBLANK('Oceny I'!$L$23)),"",CHOOSE('Oceny I'!$L$23,"niedostateczny","dopuszczający","dostateczny","dobry","bardzo dobry","celujący"))</f>
      </c>
      <c r="I224" s="286"/>
    </row>
    <row r="225" spans="1:9" s="50" customFormat="1" ht="16.5" customHeight="1">
      <c r="A225" s="48">
        <v>12</v>
      </c>
      <c r="B225" s="51" t="str">
        <f>IF(Dane!$F$14="","",Dane!$F$14)</f>
        <v>Historia</v>
      </c>
      <c r="C225" s="285">
        <f>IF(OR(ISTEXT('Oceny I'!$M$22),ISBLANK('Oceny I'!$M$22)),"",CHOOSE('Oceny I'!$M$22,"niedostateczny","dopuszczający","dostateczny","dobry","bardzo dobry","celujący"))</f>
      </c>
      <c r="D225" s="286"/>
      <c r="E225" s="49"/>
      <c r="F225" s="48">
        <v>12</v>
      </c>
      <c r="G225" s="51" t="str">
        <f>IF(Dane!$F$14="","",Dane!$F$14)</f>
        <v>Historia</v>
      </c>
      <c r="H225" s="285">
        <f>IF(OR(ISTEXT('Oceny I'!$M$23),ISBLANK('Oceny I'!$M$23)),"",CHOOSE('Oceny I'!$M$23,"niedostateczny","dopuszczający","dostateczny","dobry","bardzo dobry","celujący"))</f>
      </c>
      <c r="I225" s="286"/>
    </row>
    <row r="226" spans="1:9" s="50" customFormat="1" ht="16.5" customHeight="1">
      <c r="A226" s="48">
        <v>13</v>
      </c>
      <c r="B226" s="51" t="str">
        <f>IF(Dane!$F$15="","",Dane!$F$15)</f>
        <v>W-F</v>
      </c>
      <c r="C226" s="285">
        <f>IF(OR(ISTEXT('Oceny I'!$N$22),ISBLANK('Oceny I'!$N$22)),"",CHOOSE('Oceny I'!$N$22,"niedostateczny","dopuszczający","dostateczny","dobry","bardzo dobry","celujący"))</f>
      </c>
      <c r="D226" s="286"/>
      <c r="E226" s="49"/>
      <c r="F226" s="48">
        <v>13</v>
      </c>
      <c r="G226" s="51" t="str">
        <f>IF(Dane!$F$15="","",Dane!$F$15)</f>
        <v>W-F</v>
      </c>
      <c r="H226" s="285">
        <f>IF(OR(ISTEXT('Oceny I'!$N$23),ISBLANK('Oceny I'!$N$23)),"",CHOOSE('Oceny I'!$N$23,"niedostateczny","dopuszczający","dostateczny","dobry","bardzo dobry","celujący"))</f>
      </c>
      <c r="I226" s="286"/>
    </row>
    <row r="227" spans="1:9" s="50" customFormat="1" ht="16.5" customHeight="1">
      <c r="A227" s="48">
        <v>14</v>
      </c>
      <c r="B227" s="51" t="str">
        <f>IF(Dane!$F$16="","",Dane!$F$16)</f>
        <v>Podstawy. przeds.</v>
      </c>
      <c r="C227" s="285">
        <f>IF(OR(ISTEXT('Oceny I'!$O$22),ISBLANK('Oceny I'!$O$22)),"",CHOOSE('Oceny I'!$O$22,"niedostateczny","dopuszczający","dostateczny","dobry","bardzo dobry","celujący"))</f>
      </c>
      <c r="D227" s="286"/>
      <c r="E227" s="49"/>
      <c r="F227" s="48">
        <v>14</v>
      </c>
      <c r="G227" s="51" t="str">
        <f>IF(Dane!$F$16="","",Dane!$F$16)</f>
        <v>Podstawy. przeds.</v>
      </c>
      <c r="H227" s="285">
        <f>IF(OR(ISTEXT('Oceny I'!$O$23),ISBLANK('Oceny I'!$O$23)),"",CHOOSE('Oceny I'!$O$23,"niedostateczny","dopuszczający","dostateczny","dobry","bardzo dobry","celujący"))</f>
      </c>
      <c r="I227" s="286"/>
    </row>
    <row r="228" spans="1:9" s="50" customFormat="1" ht="16.5" customHeight="1">
      <c r="A228" s="48">
        <v>15</v>
      </c>
      <c r="B228" s="51" t="str">
        <f>IF(Dane!$F$17="","",Dane!$F$17)</f>
        <v>Funkcj. przed. w. w.</v>
      </c>
      <c r="C228" s="285">
        <f>IF(OR(ISTEXT('Oceny I'!$P$22),ISBLANK('Oceny I'!$P$22)),"",CHOOSE('Oceny I'!$P$22,"niedostateczny","dopuszczający","dostateczny","dobry","bardzo dobry","celujący"))</f>
      </c>
      <c r="D228" s="286"/>
      <c r="E228" s="49"/>
      <c r="F228" s="48">
        <v>15</v>
      </c>
      <c r="G228" s="51" t="str">
        <f>IF(Dane!$F$17="","",Dane!$F$17)</f>
        <v>Funkcj. przed. w. w.</v>
      </c>
      <c r="H228" s="285">
        <f>IF(OR(ISTEXT('Oceny I'!$P$23),ISBLANK('Oceny I'!$P$23)),"",CHOOSE('Oceny I'!$P$23,"niedostateczny","dopuszczający","dostateczny","dobry","bardzo dobry","celujący"))</f>
      </c>
      <c r="I228" s="286"/>
    </row>
    <row r="229" spans="1:9" s="50" customFormat="1" ht="16.5" customHeight="1">
      <c r="A229" s="48">
        <v>16</v>
      </c>
      <c r="B229" s="51" t="str">
        <f>IF(Dane!$F$18="","",Dane!$F$18)</f>
        <v>Praca biurowa</v>
      </c>
      <c r="C229" s="285">
        <f>IF(OR(ISTEXT('Oceny I'!$Q$22),ISBLANK('Oceny I'!$Q$22)),"",CHOOSE('Oceny I'!$Q$22,"niedostateczny","dopuszczający","dostateczny","dobry","bardzo dobry","celujący"))</f>
      </c>
      <c r="D229" s="286"/>
      <c r="E229" s="49"/>
      <c r="F229" s="48">
        <v>16</v>
      </c>
      <c r="G229" s="51" t="str">
        <f>IF(Dane!$F$18="","",Dane!$F$18)</f>
        <v>Praca biurowa</v>
      </c>
      <c r="H229" s="285">
        <f>IF(OR(ISTEXT('Oceny I'!$Q$23),ISBLANK('Oceny I'!$Q$23)),"",CHOOSE('Oceny I'!$Q$23,"niedostateczny","dopuszczający","dostateczny","dobry","bardzo dobry","celujący"))</f>
      </c>
      <c r="I229" s="286"/>
    </row>
    <row r="230" spans="1:9" s="50" customFormat="1" ht="16.5" customHeight="1">
      <c r="A230" s="48">
        <v>17</v>
      </c>
      <c r="B230" s="51">
        <f>IF(Dane!$F$19="","",Dane!$F$19)</f>
      </c>
      <c r="C230" s="285">
        <f>IF(OR(ISTEXT('Oceny I'!$S$22),ISBLANK('Oceny I'!$S$22)),"",CHOOSE('Oceny I'!$S$22,"niedostateczny","dopuszczający","dostateczny","dobry","bardzo dobry","celujący"))</f>
      </c>
      <c r="D230" s="286"/>
      <c r="E230" s="49"/>
      <c r="F230" s="48">
        <v>17</v>
      </c>
      <c r="G230" s="51">
        <f>IF(Dane!$F$19="","",Dane!$F$19)</f>
      </c>
      <c r="H230" s="285">
        <f>IF(OR(ISTEXT('Oceny I'!$S$23),ISBLANK('Oceny I'!$S$23)),"",CHOOSE('Oceny I'!$S$23,"niedostateczny","dopuszczający","dostateczny","dobry","bardzo dobry","celujący"))</f>
      </c>
      <c r="I230" s="286"/>
    </row>
    <row r="231" spans="1:9" s="50" customFormat="1" ht="16.5" customHeight="1">
      <c r="A231" s="99">
        <v>18</v>
      </c>
      <c r="B231" s="51">
        <f>IF(Dane!$F$20="","",Dane!$F$20)</f>
      </c>
      <c r="C231" s="285">
        <f>IF(OR(ISTEXT('Oceny I'!$T$22),ISBLANK('Oceny I'!$T$22)),"",CHOOSE('Oceny I'!$T$22,"niedostateczny","dopuszczający","dostateczny","dobry","bardzo dobry","celujący"))</f>
      </c>
      <c r="D231" s="286"/>
      <c r="E231" s="49"/>
      <c r="F231" s="99">
        <v>18</v>
      </c>
      <c r="G231" s="51">
        <f>IF(Dane!$F$20="","",Dane!$F$20)</f>
      </c>
      <c r="H231" s="285">
        <f>IF(OR(ISTEXT('Oceny I'!$T$23),ISBLANK('Oceny I'!$T$23)),"",CHOOSE('Oceny I'!$T$23,"niedostateczny","dopuszczający","dostateczny","dobry","bardzo dobry","celujący"))</f>
      </c>
      <c r="I231" s="286"/>
    </row>
    <row r="232" spans="1:9" s="50" customFormat="1" ht="16.5" customHeight="1">
      <c r="A232" s="290"/>
      <c r="B232" s="51" t="s">
        <v>69</v>
      </c>
      <c r="C232" s="74">
        <f>'Oceny I'!$AD$22</f>
        <v>0</v>
      </c>
      <c r="D232" s="75"/>
      <c r="E232" s="49"/>
      <c r="F232" s="290"/>
      <c r="G232" s="51" t="s">
        <v>69</v>
      </c>
      <c r="H232" s="74">
        <f>'Oceny I'!$AD$23</f>
        <v>0</v>
      </c>
      <c r="I232" s="78"/>
    </row>
    <row r="233" spans="1:9" s="50" customFormat="1" ht="16.5" customHeight="1">
      <c r="A233" s="291"/>
      <c r="B233" s="51" t="s">
        <v>70</v>
      </c>
      <c r="C233" s="74">
        <f>'Oceny I'!$AE$22</f>
        <v>0</v>
      </c>
      <c r="D233" s="75"/>
      <c r="E233" s="49"/>
      <c r="F233" s="291"/>
      <c r="G233" s="51" t="s">
        <v>70</v>
      </c>
      <c r="H233" s="74">
        <f>'Oceny I'!$AE$23</f>
        <v>0</v>
      </c>
      <c r="I233" s="78"/>
    </row>
    <row r="234" spans="1:9" s="50" customFormat="1" ht="16.5" customHeight="1">
      <c r="A234" s="291"/>
      <c r="B234" s="51" t="s">
        <v>85</v>
      </c>
      <c r="C234" s="52">
        <f>SUM(C232:C233)</f>
        <v>0</v>
      </c>
      <c r="D234" s="76">
        <f>mieś!$U22</f>
      </c>
      <c r="E234" s="49"/>
      <c r="F234" s="291"/>
      <c r="G234" s="51" t="s">
        <v>85</v>
      </c>
      <c r="H234" s="52">
        <f>SUM(H232:H233)</f>
        <v>0</v>
      </c>
      <c r="I234" s="76">
        <f>mieś!$U23</f>
      </c>
    </row>
    <row r="235" spans="1:9" s="50" customFormat="1" ht="16.5" customHeight="1">
      <c r="A235" s="292"/>
      <c r="B235" s="51" t="s">
        <v>156</v>
      </c>
      <c r="C235" s="52">
        <f>'Oceny I'!$AF$22</f>
        <v>0</v>
      </c>
      <c r="D235" s="303">
        <f>'Oceny I'!AB22</f>
      </c>
      <c r="E235" s="49"/>
      <c r="F235" s="292"/>
      <c r="G235" s="51" t="s">
        <v>156</v>
      </c>
      <c r="H235" s="52">
        <f>'Oceny I'!$AF$23</f>
        <v>0</v>
      </c>
      <c r="I235" s="304">
        <f>'Oceny I'!AB23</f>
      </c>
    </row>
    <row r="236" spans="1:9" s="62" customFormat="1" ht="21" customHeight="1">
      <c r="A236" s="60">
        <f>Dane!A24</f>
        <v>21</v>
      </c>
      <c r="B236" s="287" t="str">
        <f>Dane!B24</f>
        <v>Nazwisko Imię</v>
      </c>
      <c r="C236" s="288"/>
      <c r="D236" s="289"/>
      <c r="E236" s="61"/>
      <c r="F236" s="60">
        <f>Dane!A25</f>
        <v>22</v>
      </c>
      <c r="G236" s="287" t="str">
        <f>Dane!B25</f>
        <v>Nazwisko Imię</v>
      </c>
      <c r="H236" s="288"/>
      <c r="I236" s="289"/>
    </row>
    <row r="237" spans="1:9" s="50" customFormat="1" ht="16.5" customHeight="1">
      <c r="A237" s="48">
        <v>1</v>
      </c>
      <c r="B237" s="77" t="s">
        <v>72</v>
      </c>
      <c r="C237" s="293">
        <f>IF('Oceny I'!$U$24="wz","wzorowe",IF('Oceny I'!$U$24="bd","bardzo dobre",IF('Oceny I'!$U$24="db","dobre",IF('Oceny I'!$U$24="po","poprawne",IF('Oceny I'!$U$24="np","nieodpowiednie",IF('Oceny I'!$U$24="ng","naganne",""))))))</f>
      </c>
      <c r="D237" s="293"/>
      <c r="E237" s="49"/>
      <c r="F237" s="48">
        <v>1</v>
      </c>
      <c r="G237" s="77" t="s">
        <v>72</v>
      </c>
      <c r="H237" s="293">
        <f>IF('Oceny I'!$U$25="wz","wzorowe",IF('Oceny I'!$U$25="bd","bardzo dobre",IF('Oceny I'!$U$25="db","dobre",IF('Oceny I'!$U$25="po","poprawne",IF('Oceny I'!$U$25="np","nieodpowiednie",IF('Oceny I'!$U$25="ng","naganne",""))))))</f>
      </c>
      <c r="I237" s="293"/>
    </row>
    <row r="238" spans="1:9" s="50" customFormat="1" ht="16.5" customHeight="1">
      <c r="A238" s="48">
        <v>2</v>
      </c>
      <c r="B238" s="51" t="str">
        <f>IF(Dane!$F$4="","",Dane!$F$4)</f>
        <v>Religia</v>
      </c>
      <c r="C238" s="285">
        <f>IF(OR(ISTEXT('Oceny I'!$C$24),ISBLANK('Oceny I'!$C$24)),"",CHOOSE('Oceny I'!$C$24,"niedostateczny","dopuszczający","dostateczny","dobry","bardzo dobry","celujący"))</f>
      </c>
      <c r="D238" s="286"/>
      <c r="E238" s="49"/>
      <c r="F238" s="48">
        <v>2</v>
      </c>
      <c r="G238" s="51" t="str">
        <f>IF(Dane!$F$4="","",Dane!$F$4)</f>
        <v>Religia</v>
      </c>
      <c r="H238" s="285">
        <f>IF(OR(ISTEXT('Oceny I'!$C$25),ISBLANK('Oceny I'!$C$25)),"",CHOOSE('Oceny I'!$C$25,"niedostateczny","dopuszczający","dostateczny","dobry","bardzo dobry","celujący"))</f>
      </c>
      <c r="I238" s="286"/>
    </row>
    <row r="239" spans="1:9" s="50" customFormat="1" ht="16.5" customHeight="1">
      <c r="A239" s="48">
        <v>3</v>
      </c>
      <c r="B239" s="51" t="str">
        <f>IF(Dane!$F$5="","",Dane!$F$5)</f>
        <v>Język polski</v>
      </c>
      <c r="C239" s="285">
        <f>IF(OR(ISTEXT('Oceny I'!$D$24),ISBLANK('Oceny I'!$D$24)),"",CHOOSE('Oceny I'!$D$24,"niedostateczny","dopuszczający","dostateczny","dobry","bardzo dobry","celujący"))</f>
      </c>
      <c r="D239" s="286"/>
      <c r="E239" s="49"/>
      <c r="F239" s="48">
        <v>3</v>
      </c>
      <c r="G239" s="51" t="str">
        <f>IF(Dane!$F$5="","",Dane!$F$5)</f>
        <v>Język polski</v>
      </c>
      <c r="H239" s="285">
        <f>IF(OR(ISTEXT('Oceny I'!$D$25),ISBLANK('Oceny I'!$D$25)),"",CHOOSE('Oceny I'!$D$25,"niedostateczny","dopuszczający","dostateczny","dobry","bardzo dobry","celujący"))</f>
      </c>
      <c r="I239" s="286"/>
    </row>
    <row r="240" spans="1:9" s="50" customFormat="1" ht="16.5" customHeight="1">
      <c r="A240" s="48">
        <v>4</v>
      </c>
      <c r="B240" s="51" t="str">
        <f>IF(Dane!$F$6="","",Dane!$F$6)</f>
        <v>Język niemiecki</v>
      </c>
      <c r="C240" s="285" t="str">
        <f>IF(OR(ISTEXT('Oceny I'!$E$24),ISBLANK('Oceny I'!$E$24)),"--------",CHOOSE('Oceny I'!$E$24,"niedostateczny","dopuszczający","dostateczny","dobry","bardzo dobry","celujący"))</f>
        <v>--------</v>
      </c>
      <c r="D240" s="286"/>
      <c r="E240" s="49"/>
      <c r="F240" s="48">
        <v>4</v>
      </c>
      <c r="G240" s="51" t="str">
        <f>IF(Dane!$F$6="","",Dane!$F$6)</f>
        <v>Język niemiecki</v>
      </c>
      <c r="H240" s="285" t="str">
        <f>IF(OR(ISTEXT('Oceny I'!$E$25),ISBLANK('Oceny I'!$E$25)),"--------",CHOOSE('Oceny I'!$E$25,"niedostateczny","dopuszczający","dostateczny","dobry","bardzo dobry","celujący"))</f>
        <v>--------</v>
      </c>
      <c r="I240" s="286"/>
    </row>
    <row r="241" spans="1:9" s="50" customFormat="1" ht="16.5" customHeight="1">
      <c r="A241" s="48">
        <v>5</v>
      </c>
      <c r="B241" s="51" t="str">
        <f>IF(Dane!$F$7="","",Dane!$F$7)</f>
        <v>Język angielski</v>
      </c>
      <c r="C241" s="285" t="str">
        <f>IF(OR(ISTEXT('Oceny I'!$F$24),ISBLANK('Oceny I'!$F$24)),"--------",CHOOSE('Oceny I'!$F$24,"niedostateczny","dopuszczający","dostateczny","dobry","bardzo dobry","celujący"))</f>
        <v>--------</v>
      </c>
      <c r="D241" s="286"/>
      <c r="E241" s="49"/>
      <c r="F241" s="48">
        <v>5</v>
      </c>
      <c r="G241" s="51" t="str">
        <f>IF(Dane!$F$7="","",Dane!$F$7)</f>
        <v>Język angielski</v>
      </c>
      <c r="H241" s="285" t="str">
        <f>IF(OR(ISTEXT('Oceny I'!$F$25),ISBLANK('Oceny I'!$F$25)),"--------",CHOOSE('Oceny I'!$F$25,"niedostateczny","dopuszczający","dostateczny","dobry","bardzo dobry","celujący"))</f>
        <v>--------</v>
      </c>
      <c r="I241" s="286"/>
    </row>
    <row r="242" spans="1:9" s="50" customFormat="1" ht="16.5" customHeight="1">
      <c r="A242" s="48">
        <v>6</v>
      </c>
      <c r="B242" s="51" t="str">
        <f>IF(Dane!$F$8="","",Dane!$F$8)</f>
        <v>Język francuski</v>
      </c>
      <c r="C242" s="285" t="str">
        <f>IF(OR(ISTEXT('Oceny I'!$G$24),ISBLANK('Oceny I'!$G$24)),"--------",CHOOSE('Oceny I'!$G$24,"niedostateczny","dopuszczający","dostateczny","dobry","bardzo dobry","celujący"))</f>
        <v>--------</v>
      </c>
      <c r="D242" s="286"/>
      <c r="E242" s="49"/>
      <c r="F242" s="48">
        <v>6</v>
      </c>
      <c r="G242" s="51" t="str">
        <f>IF(Dane!$F$8="","",Dane!$F$8)</f>
        <v>Język francuski</v>
      </c>
      <c r="H242" s="285" t="str">
        <f>IF(OR(ISTEXT('Oceny I'!$G$25),ISBLANK('Oceny I'!$G$25)),"--------",CHOOSE('Oceny I'!$G$25,"niedostateczny","dopuszczający","dostateczny","dobry","bardzo dobry","celujący"))</f>
        <v>--------</v>
      </c>
      <c r="I242" s="286"/>
    </row>
    <row r="243" spans="1:9" s="50" customFormat="1" ht="16.5" customHeight="1">
      <c r="A243" s="48">
        <v>7</v>
      </c>
      <c r="B243" s="51" t="str">
        <f>IF(Dane!$F$9="","",Dane!$F$9)</f>
        <v>Język rosyjski</v>
      </c>
      <c r="C243" s="285" t="str">
        <f>IF(OR(ISTEXT('Oceny I'!$H$24),ISBLANK('Oceny I'!$H$24)),"--------",CHOOSE('Oceny I'!$H$24,"niedostateczny","dopuszczający","dostateczny","dobry","bardzo dobry","celujący"))</f>
        <v>--------</v>
      </c>
      <c r="D243" s="286"/>
      <c r="E243" s="49"/>
      <c r="F243" s="48">
        <v>7</v>
      </c>
      <c r="G243" s="51" t="str">
        <f>IF(Dane!$F$9="","",Dane!$F$9)</f>
        <v>Język rosyjski</v>
      </c>
      <c r="H243" s="285" t="str">
        <f>IF(OR(ISTEXT('Oceny I'!$H$25),ISBLANK('Oceny I'!$H$25)),"--------",CHOOSE('Oceny I'!$H$25,"niedostateczny","dopuszczający","dostateczny","dobry","bardzo dobry","celujący"))</f>
        <v>--------</v>
      </c>
      <c r="I243" s="286"/>
    </row>
    <row r="244" spans="1:9" s="50" customFormat="1" ht="16.5" customHeight="1">
      <c r="A244" s="48">
        <v>8</v>
      </c>
      <c r="B244" s="51" t="str">
        <f>IF(Dane!$F$10="","",Dane!$F$10)</f>
        <v>Matematyka</v>
      </c>
      <c r="C244" s="285">
        <f>IF(OR(ISTEXT('Oceny I'!$I$24),ISBLANK('Oceny I'!$I$24)),"",CHOOSE('Oceny I'!$I$24,"niedostateczny","dopuszczający","dostateczny","dobry","bardzo dobry","celujący"))</f>
      </c>
      <c r="D244" s="286"/>
      <c r="E244" s="49"/>
      <c r="F244" s="48">
        <v>8</v>
      </c>
      <c r="G244" s="51" t="str">
        <f>IF(Dane!$F$10="","",Dane!$F$10)</f>
        <v>Matematyka</v>
      </c>
      <c r="H244" s="285">
        <f>IF(OR(ISTEXT('Oceny I'!$I$25),ISBLANK('Oceny I'!$I$25)),"",CHOOSE('Oceny I'!$I$25,"niedostateczny","dopuszczający","dostateczny","dobry","bardzo dobry","celujący"))</f>
      </c>
      <c r="I244" s="286"/>
    </row>
    <row r="245" spans="1:9" s="50" customFormat="1" ht="16.5" customHeight="1">
      <c r="A245" s="48">
        <v>9</v>
      </c>
      <c r="B245" s="51" t="str">
        <f>IF(Dane!$F$11="","",Dane!$F$11)</f>
        <v>Fizyka</v>
      </c>
      <c r="C245" s="285">
        <f>IF(OR(ISTEXT('Oceny I'!$J$24),ISBLANK('Oceny I'!$J$24)),"",CHOOSE('Oceny I'!$J$24,"niedostateczny","dopuszczający","dostateczny","dobry","bardzo dobry","celujący"))</f>
      </c>
      <c r="D245" s="286"/>
      <c r="E245" s="49"/>
      <c r="F245" s="48">
        <v>9</v>
      </c>
      <c r="G245" s="51" t="str">
        <f>IF(Dane!$F$11="","",Dane!$F$11)</f>
        <v>Fizyka</v>
      </c>
      <c r="H245" s="285">
        <f>IF(OR(ISTEXT('Oceny I'!$J$25),ISBLANK('Oceny I'!$J$25)),"",CHOOSE('Oceny I'!$J$25,"niedostateczny","dopuszczający","dostateczny","dobry","bardzo dobry","celujący"))</f>
      </c>
      <c r="I245" s="286"/>
    </row>
    <row r="246" spans="1:9" s="50" customFormat="1" ht="16.5" customHeight="1">
      <c r="A246" s="48">
        <v>10</v>
      </c>
      <c r="B246" s="51" t="str">
        <f>IF(Dane!$F$12="","",Dane!$F$12)</f>
        <v>Chemia</v>
      </c>
      <c r="C246" s="285">
        <f>IF(OR(ISTEXT('Oceny I'!$K$24),ISBLANK('Oceny I'!$K$24)),"",CHOOSE('Oceny I'!$K$24,"niedostateczny","dopuszczający","dostateczny","dobry","bardzo dobry","celujący"))</f>
      </c>
      <c r="D246" s="286"/>
      <c r="E246" s="49"/>
      <c r="F246" s="48">
        <v>10</v>
      </c>
      <c r="G246" s="51" t="str">
        <f>IF(Dane!$F$12="","",Dane!$F$12)</f>
        <v>Chemia</v>
      </c>
      <c r="H246" s="285">
        <f>IF(OR(ISTEXT('Oceny I'!$K$25),ISBLANK('Oceny I'!$K$25)),"",CHOOSE('Oceny I'!$K$25,"niedostateczny","dopuszczający","dostateczny","dobry","bardzo dobry","celujący"))</f>
      </c>
      <c r="I246" s="286"/>
    </row>
    <row r="247" spans="1:9" s="50" customFormat="1" ht="16.5" customHeight="1">
      <c r="A247" s="48">
        <v>11</v>
      </c>
      <c r="B247" s="51" t="str">
        <f>IF(Dane!$F$13="","",Dane!$F$13)</f>
        <v>Geografia</v>
      </c>
      <c r="C247" s="285">
        <f>IF(OR(ISTEXT('Oceny I'!$L$24),ISBLANK('Oceny I'!$L$24)),"",CHOOSE('Oceny I'!$L$24,"niedostateczny","dopuszczający","dostateczny","dobry","bardzo dobry","celujący"))</f>
      </c>
      <c r="D247" s="286"/>
      <c r="E247" s="49"/>
      <c r="F247" s="48">
        <v>11</v>
      </c>
      <c r="G247" s="51" t="str">
        <f>IF(Dane!$F$13="","",Dane!$F$13)</f>
        <v>Geografia</v>
      </c>
      <c r="H247" s="285">
        <f>IF(OR(ISTEXT('Oceny I'!$L$25),ISBLANK('Oceny I'!$L$25)),"",CHOOSE('Oceny I'!$L$25,"niedostateczny","dopuszczający","dostateczny","dobry","bardzo dobry","celujący"))</f>
      </c>
      <c r="I247" s="286"/>
    </row>
    <row r="248" spans="1:9" s="50" customFormat="1" ht="16.5" customHeight="1">
      <c r="A248" s="48">
        <v>12</v>
      </c>
      <c r="B248" s="51" t="str">
        <f>IF(Dane!$F$14="","",Dane!$F$14)</f>
        <v>Historia</v>
      </c>
      <c r="C248" s="285">
        <f>IF(OR(ISTEXT('Oceny I'!$M$24),ISBLANK('Oceny I'!$M$24)),"",CHOOSE('Oceny I'!$M$24,"niedostateczny","dopuszczający","dostateczny","dobry","bardzo dobry","celujący"))</f>
      </c>
      <c r="D248" s="286"/>
      <c r="E248" s="49"/>
      <c r="F248" s="48">
        <v>12</v>
      </c>
      <c r="G248" s="51" t="str">
        <f>IF(Dane!$F$14="","",Dane!$F$14)</f>
        <v>Historia</v>
      </c>
      <c r="H248" s="285">
        <f>IF(OR(ISTEXT('Oceny I'!$M$25),ISBLANK('Oceny I'!$M$25)),"",CHOOSE('Oceny I'!$M$25,"niedostateczny","dopuszczający","dostateczny","dobry","bardzo dobry","celujący"))</f>
      </c>
      <c r="I248" s="286"/>
    </row>
    <row r="249" spans="1:9" s="50" customFormat="1" ht="16.5" customHeight="1">
      <c r="A249" s="48">
        <v>13</v>
      </c>
      <c r="B249" s="51" t="str">
        <f>IF(Dane!$F$15="","",Dane!$F$15)</f>
        <v>W-F</v>
      </c>
      <c r="C249" s="285">
        <f>IF(OR(ISTEXT('Oceny I'!$N$24),ISBLANK('Oceny I'!$N$24)),"",CHOOSE('Oceny I'!$N$24,"niedostateczny","dopuszczający","dostateczny","dobry","bardzo dobry","celujący"))</f>
      </c>
      <c r="D249" s="286"/>
      <c r="E249" s="49"/>
      <c r="F249" s="48">
        <v>13</v>
      </c>
      <c r="G249" s="51" t="str">
        <f>IF(Dane!$F$15="","",Dane!$F$15)</f>
        <v>W-F</v>
      </c>
      <c r="H249" s="285">
        <f>IF(OR(ISTEXT('Oceny I'!$N$25),ISBLANK('Oceny I'!$N$25)),"",CHOOSE('Oceny I'!$N$25,"niedostateczny","dopuszczający","dostateczny","dobry","bardzo dobry","celujący"))</f>
      </c>
      <c r="I249" s="286"/>
    </row>
    <row r="250" spans="1:9" s="50" customFormat="1" ht="16.5" customHeight="1">
      <c r="A250" s="48">
        <v>14</v>
      </c>
      <c r="B250" s="51" t="str">
        <f>IF(Dane!$F$16="","",Dane!$F$16)</f>
        <v>Podstawy. przeds.</v>
      </c>
      <c r="C250" s="285">
        <f>IF(OR(ISTEXT('Oceny I'!$O$24),ISBLANK('Oceny I'!$O$24)),"",CHOOSE('Oceny I'!$O$24,"niedostateczny","dopuszczający","dostateczny","dobry","bardzo dobry","celujący"))</f>
      </c>
      <c r="D250" s="286"/>
      <c r="E250" s="49"/>
      <c r="F250" s="48">
        <v>14</v>
      </c>
      <c r="G250" s="51" t="str">
        <f>IF(Dane!$F$16="","",Dane!$F$16)</f>
        <v>Podstawy. przeds.</v>
      </c>
      <c r="H250" s="285">
        <f>IF(OR(ISTEXT('Oceny I'!$O$25),ISBLANK('Oceny I'!$O$25)),"",CHOOSE('Oceny I'!$O$25,"niedostateczny","dopuszczający","dostateczny","dobry","bardzo dobry","celujący"))</f>
      </c>
      <c r="I250" s="286"/>
    </row>
    <row r="251" spans="1:9" s="50" customFormat="1" ht="16.5" customHeight="1">
      <c r="A251" s="48">
        <v>15</v>
      </c>
      <c r="B251" s="51" t="str">
        <f>IF(Dane!$F$17="","",Dane!$F$17)</f>
        <v>Funkcj. przed. w. w.</v>
      </c>
      <c r="C251" s="285">
        <f>IF(OR(ISTEXT('Oceny I'!$P$24),ISBLANK('Oceny I'!$P$24)),"",CHOOSE('Oceny I'!$P$24,"niedostateczny","dopuszczający","dostateczny","dobry","bardzo dobry","celujący"))</f>
      </c>
      <c r="D251" s="286"/>
      <c r="E251" s="49"/>
      <c r="F251" s="48">
        <v>15</v>
      </c>
      <c r="G251" s="51" t="str">
        <f>IF(Dane!$F$17="","",Dane!$F$17)</f>
        <v>Funkcj. przed. w. w.</v>
      </c>
      <c r="H251" s="285">
        <f>IF(OR(ISTEXT('Oceny I'!$P$25),ISBLANK('Oceny I'!$P$25)),"",CHOOSE('Oceny I'!$P$25,"niedostateczny","dopuszczający","dostateczny","dobry","bardzo dobry","celujący"))</f>
      </c>
      <c r="I251" s="286"/>
    </row>
    <row r="252" spans="1:9" s="50" customFormat="1" ht="16.5" customHeight="1">
      <c r="A252" s="48">
        <v>16</v>
      </c>
      <c r="B252" s="51" t="str">
        <f>IF(Dane!$F$18="","",Dane!$F$18)</f>
        <v>Praca biurowa</v>
      </c>
      <c r="C252" s="285">
        <f>IF(OR(ISTEXT('Oceny I'!$Q$24),ISBLANK('Oceny I'!$Q$24)),"",CHOOSE('Oceny I'!$Q$24,"niedostateczny","dopuszczający","dostateczny","dobry","bardzo dobry","celujący"))</f>
      </c>
      <c r="D252" s="286"/>
      <c r="E252" s="49"/>
      <c r="F252" s="48">
        <v>16</v>
      </c>
      <c r="G252" s="51" t="str">
        <f>IF(Dane!$F$18="","",Dane!$F$18)</f>
        <v>Praca biurowa</v>
      </c>
      <c r="H252" s="285">
        <f>IF(OR(ISTEXT('Oceny I'!$Q$25),ISBLANK('Oceny I'!$Q$25)),"",CHOOSE('Oceny I'!$Q$25,"niedostateczny","dopuszczający","dostateczny","dobry","bardzo dobry","celujący"))</f>
      </c>
      <c r="I252" s="286"/>
    </row>
    <row r="253" spans="1:9" s="50" customFormat="1" ht="16.5" customHeight="1">
      <c r="A253" s="48">
        <v>17</v>
      </c>
      <c r="B253" s="51">
        <f>IF(Dane!$F$19="","",Dane!$F$19)</f>
      </c>
      <c r="C253" s="285">
        <f>IF(OR(ISTEXT('Oceny I'!$S$24),ISBLANK('Oceny I'!$S$24)),"",CHOOSE('Oceny I'!$S$24,"niedostateczny","dopuszczający","dostateczny","dobry","bardzo dobry","celujący"))</f>
      </c>
      <c r="D253" s="286"/>
      <c r="E253" s="49"/>
      <c r="F253" s="48">
        <v>17</v>
      </c>
      <c r="G253" s="51">
        <f>IF(Dane!$F$19="","",Dane!$F$19)</f>
      </c>
      <c r="H253" s="285">
        <f>IF(OR(ISTEXT('Oceny I'!$S$25),ISBLANK('Oceny I'!$S$25)),"",CHOOSE('Oceny I'!$S$25,"niedostateczny","dopuszczający","dostateczny","dobry","bardzo dobry","celujący"))</f>
      </c>
      <c r="I253" s="286"/>
    </row>
    <row r="254" spans="1:9" s="50" customFormat="1" ht="16.5" customHeight="1">
      <c r="A254" s="99">
        <v>18</v>
      </c>
      <c r="B254" s="51">
        <f>IF(Dane!$F$20="","",Dane!$F$20)</f>
      </c>
      <c r="C254" s="285">
        <f>IF(OR(ISTEXT('Oceny I'!$T$24),ISBLANK('Oceny I'!$T$24)),"",CHOOSE('Oceny I'!$T$24,"niedostateczny","dopuszczający","dostateczny","dobry","bardzo dobry","celujący"))</f>
      </c>
      <c r="D254" s="286"/>
      <c r="E254" s="49"/>
      <c r="F254" s="99">
        <v>18</v>
      </c>
      <c r="G254" s="51">
        <f>IF(Dane!$F$20="","",Dane!$F$20)</f>
      </c>
      <c r="H254" s="285">
        <f>IF(OR(ISTEXT('Oceny I'!$T$25),ISBLANK('Oceny I'!$T$25)),"",CHOOSE('Oceny I'!$T$25,"niedostateczny","dopuszczający","dostateczny","dobry","bardzo dobry","celujący"))</f>
      </c>
      <c r="I254" s="286"/>
    </row>
    <row r="255" spans="1:9" s="50" customFormat="1" ht="16.5" customHeight="1">
      <c r="A255" s="290"/>
      <c r="B255" s="51" t="s">
        <v>69</v>
      </c>
      <c r="C255" s="74">
        <f>'Oceny I'!$AD$24</f>
        <v>0</v>
      </c>
      <c r="D255" s="75"/>
      <c r="E255" s="49"/>
      <c r="F255" s="290"/>
      <c r="G255" s="51" t="s">
        <v>69</v>
      </c>
      <c r="H255" s="74">
        <f>'Oceny I'!$AD$25</f>
        <v>0</v>
      </c>
      <c r="I255" s="78"/>
    </row>
    <row r="256" spans="1:9" s="50" customFormat="1" ht="16.5" customHeight="1">
      <c r="A256" s="291"/>
      <c r="B256" s="51" t="s">
        <v>70</v>
      </c>
      <c r="C256" s="74">
        <f>'Oceny I'!$AE$24</f>
        <v>0</v>
      </c>
      <c r="D256" s="75"/>
      <c r="E256" s="49"/>
      <c r="F256" s="291"/>
      <c r="G256" s="51" t="s">
        <v>70</v>
      </c>
      <c r="H256" s="74">
        <f>'Oceny I'!$AE$25</f>
        <v>0</v>
      </c>
      <c r="I256" s="78"/>
    </row>
    <row r="257" spans="1:9" s="50" customFormat="1" ht="16.5" customHeight="1">
      <c r="A257" s="291"/>
      <c r="B257" s="51" t="s">
        <v>85</v>
      </c>
      <c r="C257" s="52">
        <f>SUM(C255:C256)</f>
        <v>0</v>
      </c>
      <c r="D257" s="76">
        <f>mieś!$U24</f>
      </c>
      <c r="E257" s="49"/>
      <c r="F257" s="291"/>
      <c r="G257" s="51" t="s">
        <v>85</v>
      </c>
      <c r="H257" s="52">
        <f>SUM(H255:H256)</f>
        <v>0</v>
      </c>
      <c r="I257" s="76">
        <f>mieś!$U25</f>
      </c>
    </row>
    <row r="258" spans="1:9" s="50" customFormat="1" ht="16.5" customHeight="1">
      <c r="A258" s="292"/>
      <c r="B258" s="51" t="s">
        <v>156</v>
      </c>
      <c r="C258" s="52">
        <f>'Oceny I'!$AF$24</f>
        <v>0</v>
      </c>
      <c r="D258" s="303">
        <f>'Oceny I'!AB24</f>
      </c>
      <c r="E258" s="49"/>
      <c r="F258" s="292"/>
      <c r="G258" s="51" t="s">
        <v>156</v>
      </c>
      <c r="H258" s="52">
        <f>'Oceny I'!$AF$25</f>
        <v>0</v>
      </c>
      <c r="I258" s="304">
        <f>'Oceny I'!AB25</f>
      </c>
    </row>
    <row r="259" spans="1:8" s="50" customFormat="1" ht="9" customHeight="1">
      <c r="A259" s="54"/>
      <c r="B259" s="54"/>
      <c r="C259" s="55"/>
      <c r="D259" s="55"/>
      <c r="E259" s="53"/>
      <c r="F259" s="54"/>
      <c r="G259" s="54"/>
      <c r="H259" s="55"/>
    </row>
    <row r="260" spans="1:9" s="62" customFormat="1" ht="21" customHeight="1">
      <c r="A260" s="60">
        <f>Dane!A26</f>
        <v>23</v>
      </c>
      <c r="B260" s="287" t="str">
        <f>Dane!B26</f>
        <v>Nazwisko Imię</v>
      </c>
      <c r="C260" s="288"/>
      <c r="D260" s="289"/>
      <c r="E260" s="61"/>
      <c r="F260" s="60">
        <f>Dane!A27</f>
        <v>24</v>
      </c>
      <c r="G260" s="287" t="str">
        <f>Dane!B27</f>
        <v>Nazwisko Imię</v>
      </c>
      <c r="H260" s="288"/>
      <c r="I260" s="289"/>
    </row>
    <row r="261" spans="1:9" s="50" customFormat="1" ht="16.5" customHeight="1">
      <c r="A261" s="48">
        <v>1</v>
      </c>
      <c r="B261" s="77" t="s">
        <v>72</v>
      </c>
      <c r="C261" s="293">
        <f>IF('Oceny I'!$U$26="wz","wzorowe",IF('Oceny I'!$U$26="bd","bardzo dobre",IF('Oceny I'!$U$26="db","dobre",IF('Oceny I'!$U$26="po","poprawne",IF('Oceny I'!$U$26="np","nieodpowiednie",IF('Oceny I'!$U$26="ng","naganne",""))))))</f>
      </c>
      <c r="D261" s="293"/>
      <c r="E261" s="49"/>
      <c r="F261" s="48">
        <v>1</v>
      </c>
      <c r="G261" s="77" t="s">
        <v>72</v>
      </c>
      <c r="H261" s="293">
        <f>IF('Oceny I'!$U$27="wz","wzorowe",IF('Oceny I'!$U$27="bd","bardzo dobre",IF('Oceny I'!$U$27="db","dobre",IF('Oceny I'!$U$27="po","poprawne",IF('Oceny I'!$U$27="np","nieodpowiednie",IF('Oceny I'!$U$27="ng","naganne",""))))))</f>
      </c>
      <c r="I261" s="293"/>
    </row>
    <row r="262" spans="1:9" s="50" customFormat="1" ht="16.5" customHeight="1">
      <c r="A262" s="48">
        <v>2</v>
      </c>
      <c r="B262" s="51" t="str">
        <f>IF(Dane!$F$4="","",Dane!$F$4)</f>
        <v>Religia</v>
      </c>
      <c r="C262" s="285">
        <f>IF(OR(ISTEXT('Oceny I'!$C$26),ISBLANK('Oceny I'!$C$26)),"",CHOOSE('Oceny I'!$C$26,"niedostateczny","dopuszczający","dostateczny","dobry","bardzo dobry","celujący"))</f>
      </c>
      <c r="D262" s="286"/>
      <c r="E262" s="49"/>
      <c r="F262" s="48">
        <v>2</v>
      </c>
      <c r="G262" s="51" t="str">
        <f>IF(Dane!$F$4="","",Dane!$F$4)</f>
        <v>Religia</v>
      </c>
      <c r="H262" s="285">
        <f>IF(OR(ISTEXT('Oceny I'!$C$27),ISBLANK('Oceny I'!$C$27)),"",CHOOSE('Oceny I'!$C$27,"niedostateczny","dopuszczający","dostateczny","dobry","bardzo dobry","celujący"))</f>
      </c>
      <c r="I262" s="286"/>
    </row>
    <row r="263" spans="1:9" s="50" customFormat="1" ht="16.5" customHeight="1">
      <c r="A263" s="48">
        <v>3</v>
      </c>
      <c r="B263" s="51" t="str">
        <f>IF(Dane!$F$5="","",Dane!$F$5)</f>
        <v>Język polski</v>
      </c>
      <c r="C263" s="285">
        <f>IF(OR(ISTEXT('Oceny I'!$D$26),ISBLANK('Oceny I'!$D$26)),"",CHOOSE('Oceny I'!$D$26,"niedostateczny","dopuszczający","dostateczny","dobry","bardzo dobry","celujący"))</f>
      </c>
      <c r="D263" s="286"/>
      <c r="E263" s="49"/>
      <c r="F263" s="48">
        <v>3</v>
      </c>
      <c r="G263" s="51" t="str">
        <f>IF(Dane!$F$5="","",Dane!$F$5)</f>
        <v>Język polski</v>
      </c>
      <c r="H263" s="285">
        <f>IF(OR(ISTEXT('Oceny I'!$D$27),ISBLANK('Oceny I'!$D$27)),"",CHOOSE('Oceny I'!$D$27,"niedostateczny","dopuszczający","dostateczny","dobry","bardzo dobry","celujący"))</f>
      </c>
      <c r="I263" s="286"/>
    </row>
    <row r="264" spans="1:9" s="50" customFormat="1" ht="16.5" customHeight="1">
      <c r="A264" s="48">
        <v>4</v>
      </c>
      <c r="B264" s="51" t="str">
        <f>IF(Dane!$F$6="","",Dane!$F$6)</f>
        <v>Język niemiecki</v>
      </c>
      <c r="C264" s="285" t="str">
        <f>IF(OR(ISTEXT('Oceny I'!$E$26),ISBLANK('Oceny I'!$E$26)),"--------",CHOOSE('Oceny I'!$E$26,"niedostateczny","dopuszczający","dostateczny","dobry","bardzo dobry","celujący"))</f>
        <v>--------</v>
      </c>
      <c r="D264" s="286"/>
      <c r="E264" s="49"/>
      <c r="F264" s="48">
        <v>4</v>
      </c>
      <c r="G264" s="51" t="str">
        <f>IF(Dane!$F$6="","",Dane!$F$6)</f>
        <v>Język niemiecki</v>
      </c>
      <c r="H264" s="285" t="str">
        <f>IF(OR(ISTEXT('Oceny I'!$E$27),ISBLANK('Oceny I'!$E$27)),"--------",CHOOSE('Oceny I'!$E$27,"niedostateczny","dopuszczający","dostateczny","dobry","bardzo dobry","celujący"))</f>
        <v>--------</v>
      </c>
      <c r="I264" s="286"/>
    </row>
    <row r="265" spans="1:9" s="50" customFormat="1" ht="16.5" customHeight="1">
      <c r="A265" s="48">
        <v>5</v>
      </c>
      <c r="B265" s="51" t="str">
        <f>IF(Dane!$F$7="","",Dane!$F$7)</f>
        <v>Język angielski</v>
      </c>
      <c r="C265" s="285" t="str">
        <f>IF(OR(ISTEXT('Oceny I'!$F$26),ISBLANK('Oceny I'!$F$26)),"--------",CHOOSE('Oceny I'!$F$26,"niedostateczny","dopuszczający","dostateczny","dobry","bardzo dobry","celujący"))</f>
        <v>--------</v>
      </c>
      <c r="D265" s="286"/>
      <c r="E265" s="49"/>
      <c r="F265" s="48">
        <v>5</v>
      </c>
      <c r="G265" s="51" t="str">
        <f>IF(Dane!$F$7="","",Dane!$F$7)</f>
        <v>Język angielski</v>
      </c>
      <c r="H265" s="285" t="str">
        <f>IF(OR(ISTEXT('Oceny I'!$F$27),ISBLANK('Oceny I'!$F$27)),"--------",CHOOSE('Oceny I'!$F$27,"niedostateczny","dopuszczający","dostateczny","dobry","bardzo dobry","celujący"))</f>
        <v>--------</v>
      </c>
      <c r="I265" s="286"/>
    </row>
    <row r="266" spans="1:9" s="50" customFormat="1" ht="16.5" customHeight="1">
      <c r="A266" s="48">
        <v>6</v>
      </c>
      <c r="B266" s="51" t="str">
        <f>IF(Dane!$F$8="","",Dane!$F$8)</f>
        <v>Język francuski</v>
      </c>
      <c r="C266" s="285" t="str">
        <f>IF(OR(ISTEXT('Oceny I'!$G$26),ISBLANK('Oceny I'!$G$26)),"--------",CHOOSE('Oceny I'!$G$26,"niedostateczny","dopuszczający","dostateczny","dobry","bardzo dobry","celujący"))</f>
        <v>--------</v>
      </c>
      <c r="D266" s="286"/>
      <c r="E266" s="49"/>
      <c r="F266" s="48">
        <v>6</v>
      </c>
      <c r="G266" s="51" t="str">
        <f>IF(Dane!$F$8="","",Dane!$F$8)</f>
        <v>Język francuski</v>
      </c>
      <c r="H266" s="285" t="str">
        <f>IF(OR(ISTEXT('Oceny I'!$G$27),ISBLANK('Oceny I'!$G$27)),"--------",CHOOSE('Oceny I'!$G$27,"niedostateczny","dopuszczający","dostateczny","dobry","bardzo dobry","celujący"))</f>
        <v>--------</v>
      </c>
      <c r="I266" s="286"/>
    </row>
    <row r="267" spans="1:9" s="50" customFormat="1" ht="16.5" customHeight="1">
      <c r="A267" s="48">
        <v>7</v>
      </c>
      <c r="B267" s="51" t="str">
        <f>IF(Dane!$F$9="","",Dane!$F$9)</f>
        <v>Język rosyjski</v>
      </c>
      <c r="C267" s="285" t="str">
        <f>IF(OR(ISTEXT('Oceny I'!$H$26),ISBLANK('Oceny I'!$H$26)),"--------",CHOOSE('Oceny I'!$H$26,"niedostateczny","dopuszczający","dostateczny","dobry","bardzo dobry","celujący"))</f>
        <v>--------</v>
      </c>
      <c r="D267" s="286"/>
      <c r="E267" s="49"/>
      <c r="F267" s="48">
        <v>7</v>
      </c>
      <c r="G267" s="51" t="str">
        <f>IF(Dane!$F$9="","",Dane!$F$9)</f>
        <v>Język rosyjski</v>
      </c>
      <c r="H267" s="285" t="str">
        <f>IF(OR(ISTEXT('Oceny I'!$H$27),ISBLANK('Oceny I'!$H$27)),"--------",CHOOSE('Oceny I'!$H$27,"niedostateczny","dopuszczający","dostateczny","dobry","bardzo dobry","celujący"))</f>
        <v>--------</v>
      </c>
      <c r="I267" s="286"/>
    </row>
    <row r="268" spans="1:9" s="50" customFormat="1" ht="16.5" customHeight="1">
      <c r="A268" s="48">
        <v>8</v>
      </c>
      <c r="B268" s="51" t="str">
        <f>IF(Dane!$F$10="","",Dane!$F$10)</f>
        <v>Matematyka</v>
      </c>
      <c r="C268" s="285">
        <f>IF(OR(ISTEXT('Oceny I'!$I$26),ISBLANK('Oceny I'!$I$26)),"",CHOOSE('Oceny I'!$I$26,"niedostateczny","dopuszczający","dostateczny","dobry","bardzo dobry","celujący"))</f>
      </c>
      <c r="D268" s="286"/>
      <c r="E268" s="49"/>
      <c r="F268" s="48">
        <v>8</v>
      </c>
      <c r="G268" s="51" t="str">
        <f>IF(Dane!$F$10="","",Dane!$F$10)</f>
        <v>Matematyka</v>
      </c>
      <c r="H268" s="285">
        <f>IF(OR(ISTEXT('Oceny I'!$I$27),ISBLANK('Oceny I'!$I$27)),"",CHOOSE('Oceny I'!$I$27,"niedostateczny","dopuszczający","dostateczny","dobry","bardzo dobry","celujący"))</f>
      </c>
      <c r="I268" s="286"/>
    </row>
    <row r="269" spans="1:9" s="50" customFormat="1" ht="16.5" customHeight="1">
      <c r="A269" s="48">
        <v>9</v>
      </c>
      <c r="B269" s="51" t="str">
        <f>IF(Dane!$F$11="","",Dane!$F$11)</f>
        <v>Fizyka</v>
      </c>
      <c r="C269" s="285">
        <f>IF(OR(ISTEXT('Oceny I'!$J$26),ISBLANK('Oceny I'!$J$26)),"",CHOOSE('Oceny I'!$J$26,"niedostateczny","dopuszczający","dostateczny","dobry","bardzo dobry","celujący"))</f>
      </c>
      <c r="D269" s="286"/>
      <c r="E269" s="49"/>
      <c r="F269" s="48">
        <v>9</v>
      </c>
      <c r="G269" s="51" t="str">
        <f>IF(Dane!$F$11="","",Dane!$F$11)</f>
        <v>Fizyka</v>
      </c>
      <c r="H269" s="285">
        <f>IF(OR(ISTEXT('Oceny I'!$J$27),ISBLANK('Oceny I'!$J$27)),"",CHOOSE('Oceny I'!$J$27,"niedostateczny","dopuszczający","dostateczny","dobry","bardzo dobry","celujący"))</f>
      </c>
      <c r="I269" s="286"/>
    </row>
    <row r="270" spans="1:9" s="50" customFormat="1" ht="16.5" customHeight="1">
      <c r="A270" s="48">
        <v>10</v>
      </c>
      <c r="B270" s="51" t="str">
        <f>IF(Dane!$F$12="","",Dane!$F$12)</f>
        <v>Chemia</v>
      </c>
      <c r="C270" s="285">
        <f>IF(OR(ISTEXT('Oceny I'!$K$26),ISBLANK('Oceny I'!$K$26)),"",CHOOSE('Oceny I'!$K$26,"niedostateczny","dopuszczający","dostateczny","dobry","bardzo dobry","celujący"))</f>
      </c>
      <c r="D270" s="286"/>
      <c r="E270" s="49"/>
      <c r="F270" s="48">
        <v>10</v>
      </c>
      <c r="G270" s="51" t="str">
        <f>IF(Dane!$F$12="","",Dane!$F$12)</f>
        <v>Chemia</v>
      </c>
      <c r="H270" s="285">
        <f>IF(OR(ISTEXT('Oceny I'!$K$27),ISBLANK('Oceny I'!$K$27)),"",CHOOSE('Oceny I'!$K$27,"niedostateczny","dopuszczający","dostateczny","dobry","bardzo dobry","celujący"))</f>
      </c>
      <c r="I270" s="286"/>
    </row>
    <row r="271" spans="1:9" s="50" customFormat="1" ht="16.5" customHeight="1">
      <c r="A271" s="48">
        <v>11</v>
      </c>
      <c r="B271" s="51" t="str">
        <f>IF(Dane!$F$13="","",Dane!$F$13)</f>
        <v>Geografia</v>
      </c>
      <c r="C271" s="285">
        <f>IF(OR(ISTEXT('Oceny I'!$L$26),ISBLANK('Oceny I'!$L$26)),"",CHOOSE('Oceny I'!$L$26,"niedostateczny","dopuszczający","dostateczny","dobry","bardzo dobry","celujący"))</f>
      </c>
      <c r="D271" s="286"/>
      <c r="E271" s="49"/>
      <c r="F271" s="48">
        <v>11</v>
      </c>
      <c r="G271" s="51" t="str">
        <f>IF(Dane!$F$13="","",Dane!$F$13)</f>
        <v>Geografia</v>
      </c>
      <c r="H271" s="285">
        <f>IF(OR(ISTEXT('Oceny I'!$L$27),ISBLANK('Oceny I'!$L$27)),"",CHOOSE('Oceny I'!$L$27,"niedostateczny","dopuszczający","dostateczny","dobry","bardzo dobry","celujący"))</f>
      </c>
      <c r="I271" s="286"/>
    </row>
    <row r="272" spans="1:9" s="50" customFormat="1" ht="16.5" customHeight="1">
      <c r="A272" s="48">
        <v>12</v>
      </c>
      <c r="B272" s="51" t="str">
        <f>IF(Dane!$F$14="","",Dane!$F$14)</f>
        <v>Historia</v>
      </c>
      <c r="C272" s="285">
        <f>IF(OR(ISTEXT('Oceny I'!$M$26),ISBLANK('Oceny I'!$M$26)),"",CHOOSE('Oceny I'!$M$26,"niedostateczny","dopuszczający","dostateczny","dobry","bardzo dobry","celujący"))</f>
      </c>
      <c r="D272" s="286"/>
      <c r="E272" s="49"/>
      <c r="F272" s="48">
        <v>12</v>
      </c>
      <c r="G272" s="51" t="str">
        <f>IF(Dane!$F$14="","",Dane!$F$14)</f>
        <v>Historia</v>
      </c>
      <c r="H272" s="285">
        <f>IF(OR(ISTEXT('Oceny I'!$M$27),ISBLANK('Oceny I'!$M$27)),"",CHOOSE('Oceny I'!$M$27,"niedostateczny","dopuszczający","dostateczny","dobry","bardzo dobry","celujący"))</f>
      </c>
      <c r="I272" s="286"/>
    </row>
    <row r="273" spans="1:9" s="50" customFormat="1" ht="16.5" customHeight="1">
      <c r="A273" s="48">
        <v>13</v>
      </c>
      <c r="B273" s="51" t="str">
        <f>IF(Dane!$F$15="","",Dane!$F$15)</f>
        <v>W-F</v>
      </c>
      <c r="C273" s="285">
        <f>IF(OR(ISTEXT('Oceny I'!$N$26),ISBLANK('Oceny I'!$N$26)),"",CHOOSE('Oceny I'!$N$26,"niedostateczny","dopuszczający","dostateczny","dobry","bardzo dobry","celujący"))</f>
      </c>
      <c r="D273" s="286"/>
      <c r="E273" s="49"/>
      <c r="F273" s="48">
        <v>13</v>
      </c>
      <c r="G273" s="51" t="str">
        <f>IF(Dane!$F$15="","",Dane!$F$15)</f>
        <v>W-F</v>
      </c>
      <c r="H273" s="285">
        <f>IF(OR(ISTEXT('Oceny I'!$N$27),ISBLANK('Oceny I'!$N$27)),"",CHOOSE('Oceny I'!$N$27,"niedostateczny","dopuszczający","dostateczny","dobry","bardzo dobry","celujący"))</f>
      </c>
      <c r="I273" s="286"/>
    </row>
    <row r="274" spans="1:9" s="50" customFormat="1" ht="16.5" customHeight="1">
      <c r="A274" s="48">
        <v>14</v>
      </c>
      <c r="B274" s="51" t="str">
        <f>IF(Dane!$F$16="","",Dane!$F$16)</f>
        <v>Podstawy. przeds.</v>
      </c>
      <c r="C274" s="285">
        <f>IF(OR(ISTEXT('Oceny I'!$O$26),ISBLANK('Oceny I'!$O$26)),"",CHOOSE('Oceny I'!$O$26,"niedostateczny","dopuszczający","dostateczny","dobry","bardzo dobry","celujący"))</f>
      </c>
      <c r="D274" s="286"/>
      <c r="E274" s="49"/>
      <c r="F274" s="48">
        <v>14</v>
      </c>
      <c r="G274" s="51" t="str">
        <f>IF(Dane!$F$16="","",Dane!$F$16)</f>
        <v>Podstawy. przeds.</v>
      </c>
      <c r="H274" s="285">
        <f>IF(OR(ISTEXT('Oceny I'!$O$27),ISBLANK('Oceny I'!$O$27)),"",CHOOSE('Oceny I'!$O$27,"niedostateczny","dopuszczający","dostateczny","dobry","bardzo dobry","celujący"))</f>
      </c>
      <c r="I274" s="286"/>
    </row>
    <row r="275" spans="1:9" s="50" customFormat="1" ht="16.5" customHeight="1">
      <c r="A275" s="48">
        <v>15</v>
      </c>
      <c r="B275" s="51" t="str">
        <f>IF(Dane!$F$17="","",Dane!$F$17)</f>
        <v>Funkcj. przed. w. w.</v>
      </c>
      <c r="C275" s="285">
        <f>IF(OR(ISTEXT('Oceny I'!$P$26),ISBLANK('Oceny I'!$P$26)),"",CHOOSE('Oceny I'!$P$26,"niedostateczny","dopuszczający","dostateczny","dobry","bardzo dobry","celujący"))</f>
      </c>
      <c r="D275" s="286"/>
      <c r="E275" s="49"/>
      <c r="F275" s="48">
        <v>15</v>
      </c>
      <c r="G275" s="51" t="str">
        <f>IF(Dane!$F$17="","",Dane!$F$17)</f>
        <v>Funkcj. przed. w. w.</v>
      </c>
      <c r="H275" s="285">
        <f>IF(OR(ISTEXT('Oceny I'!$P$27),ISBLANK('Oceny I'!$P$27)),"",CHOOSE('Oceny I'!$P$27,"niedostateczny","dopuszczający","dostateczny","dobry","bardzo dobry","celujący"))</f>
      </c>
      <c r="I275" s="286"/>
    </row>
    <row r="276" spans="1:9" s="50" customFormat="1" ht="16.5" customHeight="1">
      <c r="A276" s="48">
        <v>16</v>
      </c>
      <c r="B276" s="51" t="str">
        <f>IF(Dane!$F$18="","",Dane!$F$18)</f>
        <v>Praca biurowa</v>
      </c>
      <c r="C276" s="285">
        <f>IF(OR(ISTEXT('Oceny I'!$Q$26),ISBLANK('Oceny I'!$Q$26)),"",CHOOSE('Oceny I'!$Q$26,"niedostateczny","dopuszczający","dostateczny","dobry","bardzo dobry","celujący"))</f>
      </c>
      <c r="D276" s="286"/>
      <c r="E276" s="49"/>
      <c r="F276" s="48">
        <v>16</v>
      </c>
      <c r="G276" s="51" t="str">
        <f>IF(Dane!$F$18="","",Dane!$F$18)</f>
        <v>Praca biurowa</v>
      </c>
      <c r="H276" s="285">
        <f>IF(OR(ISTEXT('Oceny I'!$Q$27),ISBLANK('Oceny I'!$Q$27)),"",CHOOSE('Oceny I'!$Q$27,"niedostateczny","dopuszczający","dostateczny","dobry","bardzo dobry","celujący"))</f>
      </c>
      <c r="I276" s="286"/>
    </row>
    <row r="277" spans="1:9" s="50" customFormat="1" ht="16.5" customHeight="1">
      <c r="A277" s="48">
        <v>17</v>
      </c>
      <c r="B277" s="51">
        <f>IF(Dane!$F$19="","",Dane!$F$19)</f>
      </c>
      <c r="C277" s="285">
        <f>IF(OR(ISTEXT('Oceny I'!$S$26),ISBLANK('Oceny I'!$S$26)),"",CHOOSE('Oceny I'!$S$26,"niedostateczny","dopuszczający","dostateczny","dobry","bardzo dobry","celujący"))</f>
      </c>
      <c r="D277" s="286"/>
      <c r="E277" s="49"/>
      <c r="F277" s="48">
        <v>17</v>
      </c>
      <c r="G277" s="51">
        <f>IF(Dane!$F$19="","",Dane!$F$19)</f>
      </c>
      <c r="H277" s="285">
        <f>IF(OR(ISTEXT('Oceny I'!$S$27),ISBLANK('Oceny I'!$S$27)),"",CHOOSE('Oceny I'!$S$27,"niedostateczny","dopuszczający","dostateczny","dobry","bardzo dobry","celujący"))</f>
      </c>
      <c r="I277" s="286"/>
    </row>
    <row r="278" spans="1:9" s="50" customFormat="1" ht="16.5" customHeight="1">
      <c r="A278" s="99">
        <v>18</v>
      </c>
      <c r="B278" s="51">
        <f>IF(Dane!$F$20="","",Dane!$F$20)</f>
      </c>
      <c r="C278" s="285">
        <f>IF(OR(ISTEXT('Oceny I'!$T$26),ISBLANK('Oceny I'!$T$26)),"",CHOOSE('Oceny I'!$T$26,"niedostateczny","dopuszczający","dostateczny","dobry","bardzo dobry","celujący"))</f>
      </c>
      <c r="D278" s="286"/>
      <c r="E278" s="49"/>
      <c r="F278" s="99">
        <v>18</v>
      </c>
      <c r="G278" s="51">
        <f>IF(Dane!$F$20="","",Dane!$F$20)</f>
      </c>
      <c r="H278" s="285">
        <f>IF(OR(ISTEXT('Oceny I'!$T$27),ISBLANK('Oceny I'!$T$27)),"",CHOOSE('Oceny I'!$T$27,"niedostateczny","dopuszczający","dostateczny","dobry","bardzo dobry","celujący"))</f>
      </c>
      <c r="I278" s="286"/>
    </row>
    <row r="279" spans="1:9" s="50" customFormat="1" ht="16.5" customHeight="1">
      <c r="A279" s="290"/>
      <c r="B279" s="51" t="s">
        <v>69</v>
      </c>
      <c r="C279" s="74">
        <f>'Oceny I'!$AD$26</f>
        <v>0</v>
      </c>
      <c r="D279" s="75"/>
      <c r="E279" s="49"/>
      <c r="F279" s="290"/>
      <c r="G279" s="51" t="s">
        <v>69</v>
      </c>
      <c r="H279" s="74">
        <f>'Oceny I'!$AD$27</f>
        <v>0</v>
      </c>
      <c r="I279" s="78"/>
    </row>
    <row r="280" spans="1:9" s="50" customFormat="1" ht="16.5" customHeight="1">
      <c r="A280" s="291"/>
      <c r="B280" s="51" t="s">
        <v>70</v>
      </c>
      <c r="C280" s="74">
        <f>'Oceny I'!$AE$26</f>
        <v>0</v>
      </c>
      <c r="D280" s="75"/>
      <c r="E280" s="49"/>
      <c r="F280" s="291"/>
      <c r="G280" s="51" t="s">
        <v>70</v>
      </c>
      <c r="H280" s="74">
        <f>'Oceny I'!$AE$27</f>
        <v>0</v>
      </c>
      <c r="I280" s="78"/>
    </row>
    <row r="281" spans="1:9" s="50" customFormat="1" ht="16.5" customHeight="1">
      <c r="A281" s="291"/>
      <c r="B281" s="51" t="s">
        <v>85</v>
      </c>
      <c r="C281" s="52">
        <f>SUM(C279:C280)</f>
        <v>0</v>
      </c>
      <c r="D281" s="76">
        <f>mieś!$U26</f>
      </c>
      <c r="E281" s="49"/>
      <c r="F281" s="291"/>
      <c r="G281" s="51" t="s">
        <v>85</v>
      </c>
      <c r="H281" s="52">
        <f>SUM(H279:H280)</f>
        <v>0</v>
      </c>
      <c r="I281" s="76">
        <f>mieś!$U27</f>
      </c>
    </row>
    <row r="282" spans="1:9" s="50" customFormat="1" ht="16.5" customHeight="1">
      <c r="A282" s="292"/>
      <c r="B282" s="51" t="s">
        <v>156</v>
      </c>
      <c r="C282" s="52">
        <f>'Oceny I'!$AF$26</f>
        <v>0</v>
      </c>
      <c r="D282" s="303">
        <f>'Oceny I'!AB26</f>
      </c>
      <c r="E282" s="49"/>
      <c r="F282" s="292"/>
      <c r="G282" s="51" t="s">
        <v>156</v>
      </c>
      <c r="H282" s="52">
        <f>'Oceny I'!$AF$27</f>
        <v>0</v>
      </c>
      <c r="I282" s="304">
        <f>'Oceny I'!AB27</f>
      </c>
    </row>
    <row r="283" spans="1:9" s="62" customFormat="1" ht="21" customHeight="1">
      <c r="A283" s="60">
        <f>Dane!A28</f>
        <v>25</v>
      </c>
      <c r="B283" s="287">
        <f>Dane!B28</f>
        <v>0</v>
      </c>
      <c r="C283" s="288"/>
      <c r="D283" s="289"/>
      <c r="E283" s="61"/>
      <c r="F283" s="60">
        <f>Dane!A29</f>
        <v>26</v>
      </c>
      <c r="G283" s="287">
        <f>Dane!B29</f>
        <v>0</v>
      </c>
      <c r="H283" s="288"/>
      <c r="I283" s="289"/>
    </row>
    <row r="284" spans="1:9" s="50" customFormat="1" ht="16.5" customHeight="1">
      <c r="A284" s="48">
        <v>1</v>
      </c>
      <c r="B284" s="77" t="s">
        <v>72</v>
      </c>
      <c r="C284" s="293">
        <f>IF('Oceny I'!$U$28="wz","wzorowe",IF('Oceny I'!$U$28="bd","bardzo dobre",IF('Oceny I'!$U$28="db","dobre",IF('Oceny I'!$U$28="po","poprawne",IF('Oceny I'!$U$28="np","nieodpowiednie",IF('Oceny I'!$U$28="ng","naganne",""))))))</f>
      </c>
      <c r="D284" s="293"/>
      <c r="E284" s="49"/>
      <c r="F284" s="48">
        <v>1</v>
      </c>
      <c r="G284" s="77" t="s">
        <v>72</v>
      </c>
      <c r="H284" s="293">
        <f>IF('Oceny I'!$U$29="wz","wzorowe",IF('Oceny I'!$U$29="bd","bardzo dobre",IF('Oceny I'!$U$29="db","dobre",IF('Oceny I'!$U$29="po","poprawne",IF('Oceny I'!$U$29="np","nieodpowiednie",IF('Oceny I'!$U$29="ng","naganne",""))))))</f>
      </c>
      <c r="I284" s="293"/>
    </row>
    <row r="285" spans="1:9" s="50" customFormat="1" ht="16.5" customHeight="1">
      <c r="A285" s="48">
        <v>2</v>
      </c>
      <c r="B285" s="51" t="str">
        <f>IF(Dane!$F$4="","",Dane!$F$4)</f>
        <v>Religia</v>
      </c>
      <c r="C285" s="285">
        <f>IF(OR(ISTEXT('Oceny I'!$C$28),ISBLANK('Oceny I'!$C$28)),"",CHOOSE('Oceny I'!$C$28,"niedostateczny","dopuszczający","dostateczny","dobry","bardzo dobry","celujący"))</f>
      </c>
      <c r="D285" s="286"/>
      <c r="E285" s="49"/>
      <c r="F285" s="48">
        <v>2</v>
      </c>
      <c r="G285" s="51" t="str">
        <f>IF(Dane!$F$4="","",Dane!$F$4)</f>
        <v>Religia</v>
      </c>
      <c r="H285" s="285">
        <f>IF(OR(ISTEXT('Oceny I'!$C$29),ISBLANK('Oceny I'!$C$29)),"",CHOOSE('Oceny I'!$C$29,"niedostateczny","dopuszczający","dostateczny","dobry","bardzo dobry","celujący"))</f>
      </c>
      <c r="I285" s="286"/>
    </row>
    <row r="286" spans="1:9" s="50" customFormat="1" ht="16.5" customHeight="1">
      <c r="A286" s="48">
        <v>3</v>
      </c>
      <c r="B286" s="51" t="str">
        <f>IF(Dane!$F$5="","",Dane!$F$5)</f>
        <v>Język polski</v>
      </c>
      <c r="C286" s="285">
        <f>IF(OR(ISTEXT('Oceny I'!$D$28),ISBLANK('Oceny I'!$D$28)),"",CHOOSE('Oceny I'!$D$28,"niedostateczny","dopuszczający","dostateczny","dobry","bardzo dobry","celujący"))</f>
      </c>
      <c r="D286" s="286"/>
      <c r="E286" s="49"/>
      <c r="F286" s="48">
        <v>3</v>
      </c>
      <c r="G286" s="51" t="str">
        <f>IF(Dane!$F$5="","",Dane!$F$5)</f>
        <v>Język polski</v>
      </c>
      <c r="H286" s="285">
        <f>IF(OR(ISTEXT('Oceny I'!$D$29),ISBLANK('Oceny I'!$D$29)),"",CHOOSE('Oceny I'!$D$29,"niedostateczny","dopuszczający","dostateczny","dobry","bardzo dobry","celujący"))</f>
      </c>
      <c r="I286" s="286"/>
    </row>
    <row r="287" spans="1:9" s="50" customFormat="1" ht="16.5" customHeight="1">
      <c r="A287" s="48">
        <v>4</v>
      </c>
      <c r="B287" s="51" t="str">
        <f>IF(Dane!$F$6="","",Dane!$F$6)</f>
        <v>Język niemiecki</v>
      </c>
      <c r="C287" s="285" t="str">
        <f>IF(OR(ISTEXT('Oceny I'!$E$28),ISBLANK('Oceny I'!$E$28)),"--------",CHOOSE('Oceny I'!$E$28,"niedostateczny","dopuszczający","dostateczny","dobry","bardzo dobry","celujący"))</f>
        <v>--------</v>
      </c>
      <c r="D287" s="286"/>
      <c r="E287" s="49"/>
      <c r="F287" s="48">
        <v>4</v>
      </c>
      <c r="G287" s="51" t="str">
        <f>IF(Dane!$F$6="","",Dane!$F$6)</f>
        <v>Język niemiecki</v>
      </c>
      <c r="H287" s="285" t="str">
        <f>IF(OR(ISTEXT('Oceny I'!$E$29),ISBLANK('Oceny I'!$E$29)),"--------",CHOOSE('Oceny I'!$E$29,"niedostateczny","dopuszczający","dostateczny","dobry","bardzo dobry","celujący"))</f>
        <v>--------</v>
      </c>
      <c r="I287" s="286"/>
    </row>
    <row r="288" spans="1:9" s="50" customFormat="1" ht="16.5" customHeight="1">
      <c r="A288" s="48">
        <v>5</v>
      </c>
      <c r="B288" s="51" t="str">
        <f>IF(Dane!$F$7="","",Dane!$F$7)</f>
        <v>Język angielski</v>
      </c>
      <c r="C288" s="285" t="str">
        <f>IF(OR(ISTEXT('Oceny I'!$F$28),ISBLANK('Oceny I'!$F$28)),"--------",CHOOSE('Oceny I'!$F$28,"niedostateczny","dopuszczający","dostateczny","dobry","bardzo dobry","celujący"))</f>
        <v>--------</v>
      </c>
      <c r="D288" s="286"/>
      <c r="E288" s="49"/>
      <c r="F288" s="48">
        <v>5</v>
      </c>
      <c r="G288" s="51" t="str">
        <f>IF(Dane!$F$7="","",Dane!$F$7)</f>
        <v>Język angielski</v>
      </c>
      <c r="H288" s="285" t="str">
        <f>IF(OR(ISTEXT('Oceny I'!$F$29),ISBLANK('Oceny I'!$F$29)),"--------",CHOOSE('Oceny I'!$F$29,"niedostateczny","dopuszczający","dostateczny","dobry","bardzo dobry","celujący"))</f>
        <v>--------</v>
      </c>
      <c r="I288" s="286"/>
    </row>
    <row r="289" spans="1:9" s="50" customFormat="1" ht="16.5" customHeight="1">
      <c r="A289" s="48">
        <v>6</v>
      </c>
      <c r="B289" s="51" t="str">
        <f>IF(Dane!$F$8="","",Dane!$F$8)</f>
        <v>Język francuski</v>
      </c>
      <c r="C289" s="285" t="str">
        <f>IF(OR(ISTEXT('Oceny I'!$G$28),ISBLANK('Oceny I'!$G$28)),"--------",CHOOSE('Oceny I'!$G$28,"niedostateczny","dopuszczający","dostateczny","dobry","bardzo dobry","celujący"))</f>
        <v>--------</v>
      </c>
      <c r="D289" s="286"/>
      <c r="E289" s="49"/>
      <c r="F289" s="48">
        <v>6</v>
      </c>
      <c r="G289" s="51" t="str">
        <f>IF(Dane!$F$8="","",Dane!$F$8)</f>
        <v>Język francuski</v>
      </c>
      <c r="H289" s="285" t="str">
        <f>IF(OR(ISTEXT('Oceny I'!$G$29),ISBLANK('Oceny I'!$G$29)),"--------",CHOOSE('Oceny I'!$G$29,"niedostateczny","dopuszczający","dostateczny","dobry","bardzo dobry","celujący"))</f>
        <v>--------</v>
      </c>
      <c r="I289" s="286"/>
    </row>
    <row r="290" spans="1:9" s="50" customFormat="1" ht="16.5" customHeight="1">
      <c r="A290" s="48">
        <v>7</v>
      </c>
      <c r="B290" s="51" t="str">
        <f>IF(Dane!$F$9="","",Dane!$F$9)</f>
        <v>Język rosyjski</v>
      </c>
      <c r="C290" s="285" t="str">
        <f>IF(OR(ISTEXT('Oceny I'!$H$28),ISBLANK('Oceny I'!$H$28)),"--------",CHOOSE('Oceny I'!$H$28,"niedostateczny","dopuszczający","dostateczny","dobry","bardzo dobry","celujący"))</f>
        <v>--------</v>
      </c>
      <c r="D290" s="286"/>
      <c r="E290" s="49"/>
      <c r="F290" s="48">
        <v>7</v>
      </c>
      <c r="G290" s="51" t="str">
        <f>IF(Dane!$F$9="","",Dane!$F$9)</f>
        <v>Język rosyjski</v>
      </c>
      <c r="H290" s="285" t="str">
        <f>IF(OR(ISTEXT('Oceny I'!$H$29),ISBLANK('Oceny I'!$H$29)),"--------",CHOOSE('Oceny I'!$H$29,"niedostateczny","dopuszczający","dostateczny","dobry","bardzo dobry","celujący"))</f>
        <v>--------</v>
      </c>
      <c r="I290" s="286"/>
    </row>
    <row r="291" spans="1:9" s="50" customFormat="1" ht="16.5" customHeight="1">
      <c r="A291" s="48">
        <v>8</v>
      </c>
      <c r="B291" s="51" t="str">
        <f>IF(Dane!$F$10="","",Dane!$F$10)</f>
        <v>Matematyka</v>
      </c>
      <c r="C291" s="285">
        <f>IF(OR(ISTEXT('Oceny I'!$I$28),ISBLANK('Oceny I'!$I$28)),"",CHOOSE('Oceny I'!$I$28,"niedostateczny","dopuszczający","dostateczny","dobry","bardzo dobry","celujący"))</f>
      </c>
      <c r="D291" s="286"/>
      <c r="E291" s="49"/>
      <c r="F291" s="48">
        <v>8</v>
      </c>
      <c r="G291" s="51" t="str">
        <f>IF(Dane!$F$10="","",Dane!$F$10)</f>
        <v>Matematyka</v>
      </c>
      <c r="H291" s="285">
        <f>IF(OR(ISTEXT('Oceny I'!$I$29),ISBLANK('Oceny I'!$I$29)),"",CHOOSE('Oceny I'!$I$29,"niedostateczny","dopuszczający","dostateczny","dobry","bardzo dobry","celujący"))</f>
      </c>
      <c r="I291" s="286"/>
    </row>
    <row r="292" spans="1:9" s="50" customFormat="1" ht="16.5" customHeight="1">
      <c r="A292" s="48">
        <v>9</v>
      </c>
      <c r="B292" s="51" t="str">
        <f>IF(Dane!$F$11="","",Dane!$F$11)</f>
        <v>Fizyka</v>
      </c>
      <c r="C292" s="285">
        <f>IF(OR(ISTEXT('Oceny I'!$J$28),ISBLANK('Oceny I'!$J$28)),"",CHOOSE('Oceny I'!$J$28,"niedostateczny","dopuszczający","dostateczny","dobry","bardzo dobry","celujący"))</f>
      </c>
      <c r="D292" s="286"/>
      <c r="E292" s="49"/>
      <c r="F292" s="48">
        <v>9</v>
      </c>
      <c r="G292" s="51" t="str">
        <f>IF(Dane!$F$11="","",Dane!$F$11)</f>
        <v>Fizyka</v>
      </c>
      <c r="H292" s="285">
        <f>IF(OR(ISTEXT('Oceny I'!$J$29),ISBLANK('Oceny I'!$J$29)),"",CHOOSE('Oceny I'!$J$29,"niedostateczny","dopuszczający","dostateczny","dobry","bardzo dobry","celujący"))</f>
      </c>
      <c r="I292" s="286"/>
    </row>
    <row r="293" spans="1:9" s="50" customFormat="1" ht="16.5" customHeight="1">
      <c r="A293" s="48">
        <v>10</v>
      </c>
      <c r="B293" s="51" t="str">
        <f>IF(Dane!$F$12="","",Dane!$F$12)</f>
        <v>Chemia</v>
      </c>
      <c r="C293" s="285">
        <f>IF(OR(ISTEXT('Oceny I'!$K$28),ISBLANK('Oceny I'!$K$28)),"",CHOOSE('Oceny I'!$K$28,"niedostateczny","dopuszczający","dostateczny","dobry","bardzo dobry","celujący"))</f>
      </c>
      <c r="D293" s="286"/>
      <c r="E293" s="49"/>
      <c r="F293" s="48">
        <v>10</v>
      </c>
      <c r="G293" s="51" t="str">
        <f>IF(Dane!$F$12="","",Dane!$F$12)</f>
        <v>Chemia</v>
      </c>
      <c r="H293" s="285">
        <f>IF(OR(ISTEXT('Oceny I'!$K$29),ISBLANK('Oceny I'!$K$29)),"",CHOOSE('Oceny I'!$K$29,"niedostateczny","dopuszczający","dostateczny","dobry","bardzo dobry","celujący"))</f>
      </c>
      <c r="I293" s="286"/>
    </row>
    <row r="294" spans="1:9" s="50" customFormat="1" ht="16.5" customHeight="1">
      <c r="A294" s="48">
        <v>11</v>
      </c>
      <c r="B294" s="51" t="str">
        <f>IF(Dane!$F$13="","",Dane!$F$13)</f>
        <v>Geografia</v>
      </c>
      <c r="C294" s="285">
        <f>IF(OR(ISTEXT('Oceny I'!$L$28),ISBLANK('Oceny I'!$L$28)),"",CHOOSE('Oceny I'!$L$28,"niedostateczny","dopuszczający","dostateczny","dobry","bardzo dobry","celujący"))</f>
      </c>
      <c r="D294" s="286"/>
      <c r="E294" s="49"/>
      <c r="F294" s="48">
        <v>11</v>
      </c>
      <c r="G294" s="51" t="str">
        <f>IF(Dane!$F$13="","",Dane!$F$13)</f>
        <v>Geografia</v>
      </c>
      <c r="H294" s="285">
        <f>IF(OR(ISTEXT('Oceny I'!$L$29),ISBLANK('Oceny I'!$L$29)),"",CHOOSE('Oceny I'!$L$29,"niedostateczny","dopuszczający","dostateczny","dobry","bardzo dobry","celujący"))</f>
      </c>
      <c r="I294" s="286"/>
    </row>
    <row r="295" spans="1:9" s="50" customFormat="1" ht="16.5" customHeight="1">
      <c r="A295" s="48">
        <v>12</v>
      </c>
      <c r="B295" s="51" t="str">
        <f>IF(Dane!$F$14="","",Dane!$F$14)</f>
        <v>Historia</v>
      </c>
      <c r="C295" s="285">
        <f>IF(OR(ISTEXT('Oceny I'!$M$28),ISBLANK('Oceny I'!$M$28)),"",CHOOSE('Oceny I'!$M$28,"niedostateczny","dopuszczający","dostateczny","dobry","bardzo dobry","celujący"))</f>
      </c>
      <c r="D295" s="286"/>
      <c r="E295" s="49"/>
      <c r="F295" s="48">
        <v>12</v>
      </c>
      <c r="G295" s="51" t="str">
        <f>IF(Dane!$F$14="","",Dane!$F$14)</f>
        <v>Historia</v>
      </c>
      <c r="H295" s="285">
        <f>IF(OR(ISTEXT('Oceny I'!$M$29),ISBLANK('Oceny I'!$M$29)),"",CHOOSE('Oceny I'!$M$29,"niedostateczny","dopuszczający","dostateczny","dobry","bardzo dobry","celujący"))</f>
      </c>
      <c r="I295" s="286"/>
    </row>
    <row r="296" spans="1:9" s="50" customFormat="1" ht="16.5" customHeight="1">
      <c r="A296" s="48">
        <v>13</v>
      </c>
      <c r="B296" s="51" t="str">
        <f>IF(Dane!$F$15="","",Dane!$F$15)</f>
        <v>W-F</v>
      </c>
      <c r="C296" s="285">
        <f>IF(OR(ISTEXT('Oceny I'!$N$28),ISBLANK('Oceny I'!$N$28)),"",CHOOSE('Oceny I'!$N$28,"niedostateczny","dopuszczający","dostateczny","dobry","bardzo dobry","celujący"))</f>
      </c>
      <c r="D296" s="286"/>
      <c r="E296" s="49"/>
      <c r="F296" s="48">
        <v>13</v>
      </c>
      <c r="G296" s="51" t="str">
        <f>IF(Dane!$F$15="","",Dane!$F$15)</f>
        <v>W-F</v>
      </c>
      <c r="H296" s="285">
        <f>IF(OR(ISTEXT('Oceny I'!$N$29),ISBLANK('Oceny I'!$N$29)),"",CHOOSE('Oceny I'!$N$29,"niedostateczny","dopuszczający","dostateczny","dobry","bardzo dobry","celujący"))</f>
      </c>
      <c r="I296" s="286"/>
    </row>
    <row r="297" spans="1:9" s="50" customFormat="1" ht="16.5" customHeight="1">
      <c r="A297" s="48">
        <v>14</v>
      </c>
      <c r="B297" s="51" t="str">
        <f>IF(Dane!$F$16="","",Dane!$F$16)</f>
        <v>Podstawy. przeds.</v>
      </c>
      <c r="C297" s="285">
        <f>IF(OR(ISTEXT('Oceny I'!$O$28),ISBLANK('Oceny I'!$O$28)),"",CHOOSE('Oceny I'!$O$28,"niedostateczny","dopuszczający","dostateczny","dobry","bardzo dobry","celujący"))</f>
      </c>
      <c r="D297" s="286"/>
      <c r="E297" s="49"/>
      <c r="F297" s="48">
        <v>14</v>
      </c>
      <c r="G297" s="51" t="str">
        <f>IF(Dane!$F$16="","",Dane!$F$16)</f>
        <v>Podstawy. przeds.</v>
      </c>
      <c r="H297" s="285">
        <f>IF(OR(ISTEXT('Oceny I'!$O$29),ISBLANK('Oceny I'!$O$29)),"",CHOOSE('Oceny I'!$O$29,"niedostateczny","dopuszczający","dostateczny","dobry","bardzo dobry","celujący"))</f>
      </c>
      <c r="I297" s="286"/>
    </row>
    <row r="298" spans="1:9" s="50" customFormat="1" ht="16.5" customHeight="1">
      <c r="A298" s="48">
        <v>15</v>
      </c>
      <c r="B298" s="51" t="str">
        <f>IF(Dane!$F$17="","",Dane!$F$17)</f>
        <v>Funkcj. przed. w. w.</v>
      </c>
      <c r="C298" s="285">
        <f>IF(OR(ISTEXT('Oceny I'!$P$28),ISBLANK('Oceny I'!$P$28)),"",CHOOSE('Oceny I'!$P$28,"niedostateczny","dopuszczający","dostateczny","dobry","bardzo dobry","celujący"))</f>
      </c>
      <c r="D298" s="286"/>
      <c r="E298" s="49"/>
      <c r="F298" s="48">
        <v>15</v>
      </c>
      <c r="G298" s="51" t="str">
        <f>IF(Dane!$F$17="","",Dane!$F$17)</f>
        <v>Funkcj. przed. w. w.</v>
      </c>
      <c r="H298" s="285">
        <f>IF(OR(ISTEXT('Oceny I'!$P$29),ISBLANK('Oceny I'!$P$29)),"",CHOOSE('Oceny I'!$P$29,"niedostateczny","dopuszczający","dostateczny","dobry","bardzo dobry","celujący"))</f>
      </c>
      <c r="I298" s="286"/>
    </row>
    <row r="299" spans="1:9" s="50" customFormat="1" ht="16.5" customHeight="1">
      <c r="A299" s="48">
        <v>16</v>
      </c>
      <c r="B299" s="51" t="str">
        <f>IF(Dane!$F$18="","",Dane!$F$18)</f>
        <v>Praca biurowa</v>
      </c>
      <c r="C299" s="285">
        <f>IF(OR(ISTEXT('Oceny I'!$Q$28),ISBLANK('Oceny I'!$Q$28)),"",CHOOSE('Oceny I'!$Q$28,"niedostateczny","dopuszczający","dostateczny","dobry","bardzo dobry","celujący"))</f>
      </c>
      <c r="D299" s="286"/>
      <c r="E299" s="49"/>
      <c r="F299" s="48">
        <v>16</v>
      </c>
      <c r="G299" s="51" t="str">
        <f>IF(Dane!$F$18="","",Dane!$F$18)</f>
        <v>Praca biurowa</v>
      </c>
      <c r="H299" s="285">
        <f>IF(OR(ISTEXT('Oceny I'!$Q$29),ISBLANK('Oceny I'!$Q$29)),"",CHOOSE('Oceny I'!$Q$29,"niedostateczny","dopuszczający","dostateczny","dobry","bardzo dobry","celujący"))</f>
      </c>
      <c r="I299" s="286"/>
    </row>
    <row r="300" spans="1:9" s="50" customFormat="1" ht="16.5" customHeight="1">
      <c r="A300" s="48">
        <v>17</v>
      </c>
      <c r="B300" s="51">
        <f>IF(Dane!$F$19="","",Dane!$F$19)</f>
      </c>
      <c r="C300" s="285">
        <f>IF(OR(ISTEXT('Oceny I'!$S$28),ISBLANK('Oceny I'!$S$28)),"",CHOOSE('Oceny I'!$S$28,"niedostateczny","dopuszczający","dostateczny","dobry","bardzo dobry","celujący"))</f>
      </c>
      <c r="D300" s="286"/>
      <c r="E300" s="49"/>
      <c r="F300" s="48">
        <v>17</v>
      </c>
      <c r="G300" s="51">
        <f>IF(Dane!$F$19="","",Dane!$F$19)</f>
      </c>
      <c r="H300" s="285">
        <f>IF(OR(ISTEXT('Oceny I'!$S$29),ISBLANK('Oceny I'!$S$29)),"",CHOOSE('Oceny I'!$S$29,"niedostateczny","dopuszczający","dostateczny","dobry","bardzo dobry","celujący"))</f>
      </c>
      <c r="I300" s="286"/>
    </row>
    <row r="301" spans="1:9" s="50" customFormat="1" ht="16.5" customHeight="1">
      <c r="A301" s="99">
        <v>18</v>
      </c>
      <c r="B301" s="51">
        <f>IF(Dane!$F$20="","",Dane!$F$20)</f>
      </c>
      <c r="C301" s="285">
        <f>IF(OR(ISTEXT('Oceny I'!$T$28),ISBLANK('Oceny I'!$T$28)),"",CHOOSE('Oceny I'!$T$28,"niedostateczny","dopuszczający","dostateczny","dobry","bardzo dobry","celujący"))</f>
      </c>
      <c r="D301" s="286"/>
      <c r="E301" s="49"/>
      <c r="F301" s="99">
        <v>18</v>
      </c>
      <c r="G301" s="51">
        <f>IF(Dane!$F$20="","",Dane!$F$20)</f>
      </c>
      <c r="H301" s="285">
        <f>IF(OR(ISTEXT('Oceny I'!$T$29),ISBLANK('Oceny I'!$T$29)),"",CHOOSE('Oceny I'!$T$29,"niedostateczny","dopuszczający","dostateczny","dobry","bardzo dobry","celujący"))</f>
      </c>
      <c r="I301" s="286"/>
    </row>
    <row r="302" spans="1:9" s="50" customFormat="1" ht="16.5" customHeight="1">
      <c r="A302" s="290"/>
      <c r="B302" s="51" t="s">
        <v>69</v>
      </c>
      <c r="C302" s="74">
        <f>'Oceny I'!$AD$28</f>
        <v>0</v>
      </c>
      <c r="D302" s="75"/>
      <c r="E302" s="49"/>
      <c r="F302" s="290"/>
      <c r="G302" s="51" t="s">
        <v>69</v>
      </c>
      <c r="H302" s="74">
        <f>'Oceny I'!$AD$29</f>
        <v>0</v>
      </c>
      <c r="I302" s="78"/>
    </row>
    <row r="303" spans="1:9" s="50" customFormat="1" ht="16.5" customHeight="1">
      <c r="A303" s="291"/>
      <c r="B303" s="51" t="s">
        <v>70</v>
      </c>
      <c r="C303" s="74">
        <f>'Oceny I'!$AE$28</f>
        <v>0</v>
      </c>
      <c r="D303" s="75"/>
      <c r="E303" s="49"/>
      <c r="F303" s="291"/>
      <c r="G303" s="51" t="s">
        <v>70</v>
      </c>
      <c r="H303" s="74">
        <f>'Oceny I'!$AE$29</f>
        <v>0</v>
      </c>
      <c r="I303" s="78"/>
    </row>
    <row r="304" spans="1:9" s="50" customFormat="1" ht="16.5" customHeight="1">
      <c r="A304" s="291"/>
      <c r="B304" s="51" t="s">
        <v>85</v>
      </c>
      <c r="C304" s="52">
        <f>SUM(C302:C303)</f>
        <v>0</v>
      </c>
      <c r="D304" s="76">
        <f>mieś!$U28</f>
      </c>
      <c r="E304" s="49"/>
      <c r="F304" s="291"/>
      <c r="G304" s="51" t="s">
        <v>85</v>
      </c>
      <c r="H304" s="52">
        <f>SUM(H302:H303)</f>
        <v>0</v>
      </c>
      <c r="I304" s="76">
        <f>mieś!$U29</f>
      </c>
    </row>
    <row r="305" spans="1:9" s="50" customFormat="1" ht="16.5" customHeight="1">
      <c r="A305" s="292"/>
      <c r="B305" s="51" t="s">
        <v>156</v>
      </c>
      <c r="C305" s="52">
        <f>'Oceny I'!$AF$28</f>
        <v>0</v>
      </c>
      <c r="D305" s="303">
        <f>'Oceny I'!AB28</f>
      </c>
      <c r="E305" s="49"/>
      <c r="F305" s="292"/>
      <c r="G305" s="51" t="s">
        <v>156</v>
      </c>
      <c r="H305" s="52">
        <f>'Oceny I'!$AF$29</f>
        <v>0</v>
      </c>
      <c r="I305" s="304">
        <f>'Oceny I'!AB29</f>
      </c>
    </row>
    <row r="306" spans="1:8" s="50" customFormat="1" ht="9" customHeight="1">
      <c r="A306" s="54"/>
      <c r="B306" s="54"/>
      <c r="C306" s="55"/>
      <c r="D306" s="55"/>
      <c r="E306" s="53"/>
      <c r="F306" s="54"/>
      <c r="G306" s="54"/>
      <c r="H306" s="55"/>
    </row>
    <row r="307" spans="1:9" s="62" customFormat="1" ht="21" customHeight="1">
      <c r="A307" s="60">
        <f>Dane!A30</f>
        <v>27</v>
      </c>
      <c r="B307" s="287">
        <f>Dane!B30</f>
        <v>0</v>
      </c>
      <c r="C307" s="288"/>
      <c r="D307" s="289"/>
      <c r="E307" s="61"/>
      <c r="F307" s="60">
        <f>Dane!A31</f>
        <v>28</v>
      </c>
      <c r="G307" s="287">
        <f>Dane!B31</f>
        <v>0</v>
      </c>
      <c r="H307" s="288"/>
      <c r="I307" s="289"/>
    </row>
    <row r="308" spans="1:9" s="50" customFormat="1" ht="16.5" customHeight="1">
      <c r="A308" s="48">
        <v>1</v>
      </c>
      <c r="B308" s="77" t="s">
        <v>72</v>
      </c>
      <c r="C308" s="293">
        <f>IF('Oceny I'!$U$30="wz","wzorowe",IF('Oceny I'!$U$30="bd","bardzo dobre",IF('Oceny I'!$U$30="db","dobre",IF('Oceny I'!$U$30="po","poprawne",IF('Oceny I'!$U$30="np","nieodpowiednie",IF('Oceny I'!$U$30="ng","naganne",""))))))</f>
      </c>
      <c r="D308" s="293"/>
      <c r="E308" s="49"/>
      <c r="F308" s="48">
        <v>1</v>
      </c>
      <c r="G308" s="77" t="s">
        <v>72</v>
      </c>
      <c r="H308" s="293">
        <f>IF('Oceny I'!$U$31="wz","wzorowe",IF('Oceny I'!$U$31="bd","bardzo dobre",IF('Oceny I'!$U$31="db","dobre",IF('Oceny I'!$U$31="po","poprawne",IF('Oceny I'!$U$31="np","nieodpowiednie",IF('Oceny I'!$U$31="ng","naganne",""))))))</f>
      </c>
      <c r="I308" s="293"/>
    </row>
    <row r="309" spans="1:9" s="50" customFormat="1" ht="16.5" customHeight="1">
      <c r="A309" s="48">
        <v>2</v>
      </c>
      <c r="B309" s="51" t="str">
        <f>IF(Dane!$F$4="","",Dane!$F$4)</f>
        <v>Religia</v>
      </c>
      <c r="C309" s="285">
        <f>IF(OR(ISTEXT('Oceny I'!$C$30),ISBLANK('Oceny I'!$C$30)),"",CHOOSE('Oceny I'!$C$30,"niedostateczny","dopuszczający","dostateczny","dobry","bardzo dobry","celujący"))</f>
      </c>
      <c r="D309" s="286"/>
      <c r="E309" s="49"/>
      <c r="F309" s="48">
        <v>2</v>
      </c>
      <c r="G309" s="51" t="str">
        <f>IF(Dane!$F$4="","",Dane!$F$4)</f>
        <v>Religia</v>
      </c>
      <c r="H309" s="285">
        <f>IF(OR(ISTEXT('Oceny I'!$C$31),ISBLANK('Oceny I'!$C$31)),"",CHOOSE('Oceny I'!$C$31,"niedostateczny","dopuszczający","dostateczny","dobry","bardzo dobry","celujący"))</f>
      </c>
      <c r="I309" s="286"/>
    </row>
    <row r="310" spans="1:9" s="50" customFormat="1" ht="16.5" customHeight="1">
      <c r="A310" s="48">
        <v>3</v>
      </c>
      <c r="B310" s="51" t="str">
        <f>IF(Dane!$F$5="","",Dane!$F$5)</f>
        <v>Język polski</v>
      </c>
      <c r="C310" s="285">
        <f>IF(OR(ISTEXT('Oceny I'!$D$30),ISBLANK('Oceny I'!$D$30)),"",CHOOSE('Oceny I'!$D$30,"niedostateczny","dopuszczający","dostateczny","dobry","bardzo dobry","celujący"))</f>
      </c>
      <c r="D310" s="286"/>
      <c r="E310" s="49"/>
      <c r="F310" s="48">
        <v>3</v>
      </c>
      <c r="G310" s="51" t="str">
        <f>IF(Dane!$F$5="","",Dane!$F$5)</f>
        <v>Język polski</v>
      </c>
      <c r="H310" s="285">
        <f>IF(OR(ISTEXT('Oceny I'!$D$31),ISBLANK('Oceny I'!$D$31)),"",CHOOSE('Oceny I'!$D$31,"niedostateczny","dopuszczający","dostateczny","dobry","bardzo dobry","celujący"))</f>
      </c>
      <c r="I310" s="286"/>
    </row>
    <row r="311" spans="1:9" s="50" customFormat="1" ht="16.5" customHeight="1">
      <c r="A311" s="48">
        <v>4</v>
      </c>
      <c r="B311" s="51" t="str">
        <f>IF(Dane!$F$6="","",Dane!$F$6)</f>
        <v>Język niemiecki</v>
      </c>
      <c r="C311" s="285" t="str">
        <f>IF(OR(ISTEXT('Oceny I'!$E$30),ISBLANK('Oceny I'!$E$30)),"--------",CHOOSE('Oceny I'!$E$30,"niedostateczny","dopuszczający","dostateczny","dobry","bardzo dobry","celujący"))</f>
        <v>--------</v>
      </c>
      <c r="D311" s="286"/>
      <c r="E311" s="49"/>
      <c r="F311" s="48">
        <v>4</v>
      </c>
      <c r="G311" s="51" t="str">
        <f>IF(Dane!$F$6="","",Dane!$F$6)</f>
        <v>Język niemiecki</v>
      </c>
      <c r="H311" s="285" t="str">
        <f>IF(OR(ISTEXT('Oceny I'!$E$31),ISBLANK('Oceny I'!$E$31)),"--------",CHOOSE('Oceny I'!$E$31,"niedostateczny","dopuszczający","dostateczny","dobry","bardzo dobry","celujący"))</f>
        <v>--------</v>
      </c>
      <c r="I311" s="286"/>
    </row>
    <row r="312" spans="1:9" s="50" customFormat="1" ht="16.5" customHeight="1">
      <c r="A312" s="48">
        <v>5</v>
      </c>
      <c r="B312" s="51" t="str">
        <f>IF(Dane!$F$7="","",Dane!$F$7)</f>
        <v>Język angielski</v>
      </c>
      <c r="C312" s="285" t="str">
        <f>IF(OR(ISTEXT('Oceny I'!$F$30),ISBLANK('Oceny I'!$F$30)),"--------",CHOOSE('Oceny I'!$F$30,"niedostateczny","dopuszczający","dostateczny","dobry","bardzo dobry","celujący"))</f>
        <v>--------</v>
      </c>
      <c r="D312" s="286"/>
      <c r="E312" s="49"/>
      <c r="F312" s="48">
        <v>5</v>
      </c>
      <c r="G312" s="51" t="str">
        <f>IF(Dane!$F$7="","",Dane!$F$7)</f>
        <v>Język angielski</v>
      </c>
      <c r="H312" s="285" t="str">
        <f>IF(OR(ISTEXT('Oceny I'!$F$31),ISBLANK('Oceny I'!$F$31)),"--------",CHOOSE('Oceny I'!$F$31,"niedostateczny","dopuszczający","dostateczny","dobry","bardzo dobry","celujący"))</f>
        <v>--------</v>
      </c>
      <c r="I312" s="286"/>
    </row>
    <row r="313" spans="1:9" s="50" customFormat="1" ht="16.5" customHeight="1">
      <c r="A313" s="48">
        <v>6</v>
      </c>
      <c r="B313" s="51" t="str">
        <f>IF(Dane!$F$8="","",Dane!$F$8)</f>
        <v>Język francuski</v>
      </c>
      <c r="C313" s="285" t="str">
        <f>IF(OR(ISTEXT('Oceny I'!$G$30),ISBLANK('Oceny I'!$G$30)),"--------",CHOOSE('Oceny I'!$G$30,"niedostateczny","dopuszczający","dostateczny","dobry","bardzo dobry","celujący"))</f>
        <v>--------</v>
      </c>
      <c r="D313" s="286"/>
      <c r="E313" s="49"/>
      <c r="F313" s="48">
        <v>6</v>
      </c>
      <c r="G313" s="51" t="str">
        <f>IF(Dane!$F$8="","",Dane!$F$8)</f>
        <v>Język francuski</v>
      </c>
      <c r="H313" s="285" t="str">
        <f>IF(OR(ISTEXT('Oceny I'!$G$31),ISBLANK('Oceny I'!$G$31)),"--------",CHOOSE('Oceny I'!$G$31,"niedostateczny","dopuszczający","dostateczny","dobry","bardzo dobry","celujący"))</f>
        <v>--------</v>
      </c>
      <c r="I313" s="286"/>
    </row>
    <row r="314" spans="1:9" s="50" customFormat="1" ht="16.5" customHeight="1">
      <c r="A314" s="48">
        <v>7</v>
      </c>
      <c r="B314" s="51" t="str">
        <f>IF(Dane!$F$9="","",Dane!$F$9)</f>
        <v>Język rosyjski</v>
      </c>
      <c r="C314" s="285" t="str">
        <f>IF(OR(ISTEXT('Oceny I'!$H$30),ISBLANK('Oceny I'!$H$30)),"--------",CHOOSE('Oceny I'!$H$30,"niedostateczny","dopuszczający","dostateczny","dobry","bardzo dobry","celujący"))</f>
        <v>--------</v>
      </c>
      <c r="D314" s="286"/>
      <c r="E314" s="49"/>
      <c r="F314" s="48">
        <v>7</v>
      </c>
      <c r="G314" s="51" t="str">
        <f>IF(Dane!$F$9="","",Dane!$F$9)</f>
        <v>Język rosyjski</v>
      </c>
      <c r="H314" s="285" t="str">
        <f>IF(OR(ISTEXT('Oceny I'!$H$31),ISBLANK('Oceny I'!$H$31)),"--------",CHOOSE('Oceny I'!$H$31,"niedostateczny","dopuszczający","dostateczny","dobry","bardzo dobry","celujący"))</f>
        <v>--------</v>
      </c>
      <c r="I314" s="286"/>
    </row>
    <row r="315" spans="1:9" s="50" customFormat="1" ht="16.5" customHeight="1">
      <c r="A315" s="48">
        <v>8</v>
      </c>
      <c r="B315" s="51" t="str">
        <f>IF(Dane!$F$10="","",Dane!$F$10)</f>
        <v>Matematyka</v>
      </c>
      <c r="C315" s="285">
        <f>IF(OR(ISTEXT('Oceny I'!$I$30),ISBLANK('Oceny I'!$I$30)),"",CHOOSE('Oceny I'!$I$30,"niedostateczny","dopuszczający","dostateczny","dobry","bardzo dobry","celujący"))</f>
      </c>
      <c r="D315" s="286"/>
      <c r="E315" s="49"/>
      <c r="F315" s="48">
        <v>8</v>
      </c>
      <c r="G315" s="51" t="str">
        <f>IF(Dane!$F$10="","",Dane!$F$10)</f>
        <v>Matematyka</v>
      </c>
      <c r="H315" s="285">
        <f>IF(OR(ISTEXT('Oceny I'!$I$31),ISBLANK('Oceny I'!$I$31)),"",CHOOSE('Oceny I'!$I$31,"niedostateczny","dopuszczający","dostateczny","dobry","bardzo dobry","celujący"))</f>
      </c>
      <c r="I315" s="286"/>
    </row>
    <row r="316" spans="1:9" s="50" customFormat="1" ht="16.5" customHeight="1">
      <c r="A316" s="48">
        <v>9</v>
      </c>
      <c r="B316" s="51" t="str">
        <f>IF(Dane!$F$11="","",Dane!$F$11)</f>
        <v>Fizyka</v>
      </c>
      <c r="C316" s="285">
        <f>IF(OR(ISTEXT('Oceny I'!$J$30),ISBLANK('Oceny I'!$J$30)),"",CHOOSE('Oceny I'!$J$30,"niedostateczny","dopuszczający","dostateczny","dobry","bardzo dobry","celujący"))</f>
      </c>
      <c r="D316" s="286"/>
      <c r="E316" s="49"/>
      <c r="F316" s="48">
        <v>9</v>
      </c>
      <c r="G316" s="51" t="str">
        <f>IF(Dane!$F$11="","",Dane!$F$11)</f>
        <v>Fizyka</v>
      </c>
      <c r="H316" s="285">
        <f>IF(OR(ISTEXT('Oceny I'!$J$31),ISBLANK('Oceny I'!$J$31)),"",CHOOSE('Oceny I'!$J$31,"niedostateczny","dopuszczający","dostateczny","dobry","bardzo dobry","celujący"))</f>
      </c>
      <c r="I316" s="286"/>
    </row>
    <row r="317" spans="1:9" s="50" customFormat="1" ht="16.5" customHeight="1">
      <c r="A317" s="48">
        <v>10</v>
      </c>
      <c r="B317" s="51" t="str">
        <f>IF(Dane!$F$12="","",Dane!$F$12)</f>
        <v>Chemia</v>
      </c>
      <c r="C317" s="285">
        <f>IF(OR(ISTEXT('Oceny I'!$K$30),ISBLANK('Oceny I'!$K$30)),"",CHOOSE('Oceny I'!$K$30,"niedostateczny","dopuszczający","dostateczny","dobry","bardzo dobry","celujący"))</f>
      </c>
      <c r="D317" s="286"/>
      <c r="E317" s="49"/>
      <c r="F317" s="48">
        <v>10</v>
      </c>
      <c r="G317" s="51" t="str">
        <f>IF(Dane!$F$12="","",Dane!$F$12)</f>
        <v>Chemia</v>
      </c>
      <c r="H317" s="285">
        <f>IF(OR(ISTEXT('Oceny I'!$K$31),ISBLANK('Oceny I'!$K$31)),"",CHOOSE('Oceny I'!$K$31,"niedostateczny","dopuszczający","dostateczny","dobry","bardzo dobry","celujący"))</f>
      </c>
      <c r="I317" s="286"/>
    </row>
    <row r="318" spans="1:9" s="50" customFormat="1" ht="16.5" customHeight="1">
      <c r="A318" s="48">
        <v>11</v>
      </c>
      <c r="B318" s="51" t="str">
        <f>IF(Dane!$F$13="","",Dane!$F$13)</f>
        <v>Geografia</v>
      </c>
      <c r="C318" s="285">
        <f>IF(OR(ISTEXT('Oceny I'!$L$30),ISBLANK('Oceny I'!$L$30)),"",CHOOSE('Oceny I'!$L$30,"niedostateczny","dopuszczający","dostateczny","dobry","bardzo dobry","celujący"))</f>
      </c>
      <c r="D318" s="286"/>
      <c r="E318" s="49"/>
      <c r="F318" s="48">
        <v>11</v>
      </c>
      <c r="G318" s="51" t="str">
        <f>IF(Dane!$F$13="","",Dane!$F$13)</f>
        <v>Geografia</v>
      </c>
      <c r="H318" s="285">
        <f>IF(OR(ISTEXT('Oceny I'!$L$31),ISBLANK('Oceny I'!$L$31)),"",CHOOSE('Oceny I'!$L$31,"niedostateczny","dopuszczający","dostateczny","dobry","bardzo dobry","celujący"))</f>
      </c>
      <c r="I318" s="286"/>
    </row>
    <row r="319" spans="1:9" s="50" customFormat="1" ht="16.5" customHeight="1">
      <c r="A319" s="48">
        <v>12</v>
      </c>
      <c r="B319" s="51" t="str">
        <f>IF(Dane!$F$14="","",Dane!$F$14)</f>
        <v>Historia</v>
      </c>
      <c r="C319" s="285">
        <f>IF(OR(ISTEXT('Oceny I'!$M$30),ISBLANK('Oceny I'!$M$30)),"",CHOOSE('Oceny I'!$M$30,"niedostateczny","dopuszczający","dostateczny","dobry","bardzo dobry","celujący"))</f>
      </c>
      <c r="D319" s="286"/>
      <c r="E319" s="49"/>
      <c r="F319" s="48">
        <v>12</v>
      </c>
      <c r="G319" s="51" t="str">
        <f>IF(Dane!$F$14="","",Dane!$F$14)</f>
        <v>Historia</v>
      </c>
      <c r="H319" s="285">
        <f>IF(OR(ISTEXT('Oceny I'!$M$31),ISBLANK('Oceny I'!$M$31)),"",CHOOSE('Oceny I'!$M$31,"niedostateczny","dopuszczający","dostateczny","dobry","bardzo dobry","celujący"))</f>
      </c>
      <c r="I319" s="286"/>
    </row>
    <row r="320" spans="1:9" s="50" customFormat="1" ht="16.5" customHeight="1">
      <c r="A320" s="48">
        <v>13</v>
      </c>
      <c r="B320" s="51" t="str">
        <f>IF(Dane!$F$15="","",Dane!$F$15)</f>
        <v>W-F</v>
      </c>
      <c r="C320" s="285">
        <f>IF(OR(ISTEXT('Oceny I'!$N$30),ISBLANK('Oceny I'!$N$30)),"",CHOOSE('Oceny I'!$N$30,"niedostateczny","dopuszczający","dostateczny","dobry","bardzo dobry","celujący"))</f>
      </c>
      <c r="D320" s="286"/>
      <c r="E320" s="49"/>
      <c r="F320" s="48">
        <v>13</v>
      </c>
      <c r="G320" s="51" t="str">
        <f>IF(Dane!$F$15="","",Dane!$F$15)</f>
        <v>W-F</v>
      </c>
      <c r="H320" s="285">
        <f>IF(OR(ISTEXT('Oceny I'!$N$31),ISBLANK('Oceny I'!$N$31)),"",CHOOSE('Oceny I'!$N$31,"niedostateczny","dopuszczający","dostateczny","dobry","bardzo dobry","celujący"))</f>
      </c>
      <c r="I320" s="286"/>
    </row>
    <row r="321" spans="1:9" s="50" customFormat="1" ht="16.5" customHeight="1">
      <c r="A321" s="48">
        <v>14</v>
      </c>
      <c r="B321" s="51" t="str">
        <f>IF(Dane!$F$16="","",Dane!$F$16)</f>
        <v>Podstawy. przeds.</v>
      </c>
      <c r="C321" s="285">
        <f>IF(OR(ISTEXT('Oceny I'!$O$30),ISBLANK('Oceny I'!$O$30)),"",CHOOSE('Oceny I'!$O$30,"niedostateczny","dopuszczający","dostateczny","dobry","bardzo dobry","celujący"))</f>
      </c>
      <c r="D321" s="286"/>
      <c r="E321" s="49"/>
      <c r="F321" s="48">
        <v>14</v>
      </c>
      <c r="G321" s="51" t="str">
        <f>IF(Dane!$F$16="","",Dane!$F$16)</f>
        <v>Podstawy. przeds.</v>
      </c>
      <c r="H321" s="285">
        <f>IF(OR(ISTEXT('Oceny I'!$O$31),ISBLANK('Oceny I'!$O$31)),"",CHOOSE('Oceny I'!$O$31,"niedostateczny","dopuszczający","dostateczny","dobry","bardzo dobry","celujący"))</f>
      </c>
      <c r="I321" s="286"/>
    </row>
    <row r="322" spans="1:9" s="50" customFormat="1" ht="16.5" customHeight="1">
      <c r="A322" s="48">
        <v>15</v>
      </c>
      <c r="B322" s="51" t="str">
        <f>IF(Dane!$F$17="","",Dane!$F$17)</f>
        <v>Funkcj. przed. w. w.</v>
      </c>
      <c r="C322" s="285">
        <f>IF(OR(ISTEXT('Oceny I'!$P$30),ISBLANK('Oceny I'!$P$30)),"",CHOOSE('Oceny I'!$P$30,"niedostateczny","dopuszczający","dostateczny","dobry","bardzo dobry","celujący"))</f>
      </c>
      <c r="D322" s="286"/>
      <c r="E322" s="49"/>
      <c r="F322" s="48">
        <v>15</v>
      </c>
      <c r="G322" s="51" t="str">
        <f>IF(Dane!$F$17="","",Dane!$F$17)</f>
        <v>Funkcj. przed. w. w.</v>
      </c>
      <c r="H322" s="285">
        <f>IF(OR(ISTEXT('Oceny I'!$P$31),ISBLANK('Oceny I'!$P$31)),"",CHOOSE('Oceny I'!$P$31,"niedostateczny","dopuszczający","dostateczny","dobry","bardzo dobry","celujący"))</f>
      </c>
      <c r="I322" s="286"/>
    </row>
    <row r="323" spans="1:9" s="50" customFormat="1" ht="16.5" customHeight="1">
      <c r="A323" s="48">
        <v>16</v>
      </c>
      <c r="B323" s="51" t="str">
        <f>IF(Dane!$F$18="","",Dane!$F$18)</f>
        <v>Praca biurowa</v>
      </c>
      <c r="C323" s="285">
        <f>IF(OR(ISTEXT('Oceny I'!$Q$30),ISBLANK('Oceny I'!$Q$30)),"",CHOOSE('Oceny I'!$Q$30,"niedostateczny","dopuszczający","dostateczny","dobry","bardzo dobry","celujący"))</f>
      </c>
      <c r="D323" s="286"/>
      <c r="E323" s="49"/>
      <c r="F323" s="48">
        <v>16</v>
      </c>
      <c r="G323" s="51" t="str">
        <f>IF(Dane!$F$18="","",Dane!$F$18)</f>
        <v>Praca biurowa</v>
      </c>
      <c r="H323" s="285">
        <f>IF(OR(ISTEXT('Oceny I'!$Q$31),ISBLANK('Oceny I'!$Q$31)),"",CHOOSE('Oceny I'!$Q$31,"niedostateczny","dopuszczający","dostateczny","dobry","bardzo dobry","celujący"))</f>
      </c>
      <c r="I323" s="286"/>
    </row>
    <row r="324" spans="1:9" s="50" customFormat="1" ht="16.5" customHeight="1">
      <c r="A324" s="48">
        <v>17</v>
      </c>
      <c r="B324" s="51">
        <f>IF(Dane!$F$19="","",Dane!$F$19)</f>
      </c>
      <c r="C324" s="285">
        <f>IF(OR(ISTEXT('Oceny I'!$S$30),ISBLANK('Oceny I'!$S$30)),"",CHOOSE('Oceny I'!$S$30,"niedostateczny","dopuszczający","dostateczny","dobry","bardzo dobry","celujący"))</f>
      </c>
      <c r="D324" s="286"/>
      <c r="E324" s="49"/>
      <c r="F324" s="48">
        <v>17</v>
      </c>
      <c r="G324" s="51">
        <f>IF(Dane!$F$19="","",Dane!$F$19)</f>
      </c>
      <c r="H324" s="285">
        <f>IF(OR(ISTEXT('Oceny I'!$S$31),ISBLANK('Oceny I'!$S$31)),"",CHOOSE('Oceny I'!$S$31,"niedostateczny","dopuszczający","dostateczny","dobry","bardzo dobry","celujący"))</f>
      </c>
      <c r="I324" s="286"/>
    </row>
    <row r="325" spans="1:9" s="50" customFormat="1" ht="16.5" customHeight="1">
      <c r="A325" s="99">
        <v>18</v>
      </c>
      <c r="B325" s="51">
        <f>IF(Dane!$F$20="","",Dane!$F$20)</f>
      </c>
      <c r="C325" s="285">
        <f>IF(OR(ISTEXT('Oceny I'!$T$30),ISBLANK('Oceny I'!$T$30)),"",CHOOSE('Oceny I'!$T$30,"niedostateczny","dopuszczający","dostateczny","dobry","bardzo dobry","celujący"))</f>
      </c>
      <c r="D325" s="286"/>
      <c r="E325" s="49"/>
      <c r="F325" s="99">
        <v>18</v>
      </c>
      <c r="G325" s="51">
        <f>IF(Dane!$F$20="","",Dane!$F$20)</f>
      </c>
      <c r="H325" s="285">
        <f>IF(OR(ISTEXT('Oceny I'!$T$31),ISBLANK('Oceny I'!$T$31)),"",CHOOSE('Oceny I'!$T$31,"niedostateczny","dopuszczający","dostateczny","dobry","bardzo dobry","celujący"))</f>
      </c>
      <c r="I325" s="286"/>
    </row>
    <row r="326" spans="1:9" s="50" customFormat="1" ht="16.5" customHeight="1">
      <c r="A326" s="290"/>
      <c r="B326" s="51" t="s">
        <v>69</v>
      </c>
      <c r="C326" s="74">
        <f>'Oceny I'!$AD$30</f>
        <v>0</v>
      </c>
      <c r="D326" s="75"/>
      <c r="E326" s="49"/>
      <c r="F326" s="290"/>
      <c r="G326" s="51" t="s">
        <v>69</v>
      </c>
      <c r="H326" s="74">
        <f>'Oceny I'!$AD$31</f>
        <v>0</v>
      </c>
      <c r="I326" s="78"/>
    </row>
    <row r="327" spans="1:9" s="50" customFormat="1" ht="16.5" customHeight="1">
      <c r="A327" s="291"/>
      <c r="B327" s="51" t="s">
        <v>70</v>
      </c>
      <c r="C327" s="74">
        <f>'Oceny I'!$AE$30</f>
        <v>0</v>
      </c>
      <c r="D327" s="75"/>
      <c r="E327" s="49"/>
      <c r="F327" s="291"/>
      <c r="G327" s="51" t="s">
        <v>70</v>
      </c>
      <c r="H327" s="74">
        <f>'Oceny I'!$AE$31</f>
        <v>0</v>
      </c>
      <c r="I327" s="78"/>
    </row>
    <row r="328" spans="1:9" s="50" customFormat="1" ht="16.5" customHeight="1">
      <c r="A328" s="291"/>
      <c r="B328" s="51" t="s">
        <v>85</v>
      </c>
      <c r="C328" s="52">
        <f>SUM(C326:C327)</f>
        <v>0</v>
      </c>
      <c r="D328" s="76">
        <f>mieś!$U30</f>
      </c>
      <c r="E328" s="49"/>
      <c r="F328" s="291"/>
      <c r="G328" s="51" t="s">
        <v>85</v>
      </c>
      <c r="H328" s="52">
        <f>SUM(H326:H327)</f>
        <v>0</v>
      </c>
      <c r="I328" s="76">
        <f>mieś!$U31</f>
      </c>
    </row>
    <row r="329" spans="1:9" s="50" customFormat="1" ht="16.5" customHeight="1">
      <c r="A329" s="292"/>
      <c r="B329" s="51" t="s">
        <v>156</v>
      </c>
      <c r="C329" s="52">
        <f>'Oceny I'!$AF$30</f>
        <v>0</v>
      </c>
      <c r="D329" s="303">
        <f>'Oceny I'!AB30</f>
      </c>
      <c r="E329" s="49"/>
      <c r="F329" s="292"/>
      <c r="G329" s="51" t="s">
        <v>156</v>
      </c>
      <c r="H329" s="52">
        <f>'Oceny I'!$AF$31</f>
        <v>0</v>
      </c>
      <c r="I329" s="304">
        <f>'Oceny I'!AB31</f>
      </c>
    </row>
    <row r="330" spans="1:9" s="62" customFormat="1" ht="21" customHeight="1">
      <c r="A330" s="60">
        <f>Dane!A32</f>
        <v>29</v>
      </c>
      <c r="B330" s="287">
        <f>Dane!B32</f>
        <v>0</v>
      </c>
      <c r="C330" s="288"/>
      <c r="D330" s="289"/>
      <c r="E330" s="61"/>
      <c r="F330" s="60">
        <f>Dane!A33</f>
        <v>30</v>
      </c>
      <c r="G330" s="287">
        <f>Dane!B33</f>
        <v>0</v>
      </c>
      <c r="H330" s="288"/>
      <c r="I330" s="289"/>
    </row>
    <row r="331" spans="1:9" s="50" customFormat="1" ht="16.5" customHeight="1">
      <c r="A331" s="48">
        <v>1</v>
      </c>
      <c r="B331" s="77" t="s">
        <v>72</v>
      </c>
      <c r="C331" s="293">
        <f>IF('Oceny I'!$U$32="wz","wzorowe",IF('Oceny I'!$U$32="bd","bardzo dobre",IF('Oceny I'!$U$32="db","dobre",IF('Oceny I'!$U$32="po","poprawne",IF('Oceny I'!$U$32="np","nieodpowiednie",IF('Oceny I'!$U$32="ng","naganne",""))))))</f>
      </c>
      <c r="D331" s="293"/>
      <c r="E331" s="49"/>
      <c r="F331" s="48">
        <v>1</v>
      </c>
      <c r="G331" s="77" t="s">
        <v>72</v>
      </c>
      <c r="H331" s="293">
        <f>IF('Oceny I'!$U$33="wz","wzorowe",IF('Oceny I'!$U$33="bd","bardzo dobre",IF('Oceny I'!$U$33="db","dobre",IF('Oceny I'!$U$33="po","poprawne",IF('Oceny I'!$U$33="np","nieodpowiednie",IF('Oceny I'!$U$33="ng","naganne",""))))))</f>
      </c>
      <c r="I331" s="293"/>
    </row>
    <row r="332" spans="1:9" s="50" customFormat="1" ht="16.5" customHeight="1">
      <c r="A332" s="48">
        <v>2</v>
      </c>
      <c r="B332" s="51" t="str">
        <f>IF(Dane!$F$4="","",Dane!$F$4)</f>
        <v>Religia</v>
      </c>
      <c r="C332" s="285">
        <f>IF(OR(ISTEXT('Oceny I'!$C$32),ISBLANK('Oceny I'!$C$32)),"",CHOOSE('Oceny I'!$C$32,"niedostateczny","dopuszczający","dostateczny","dobry","bardzo dobry","celujący"))</f>
      </c>
      <c r="D332" s="286"/>
      <c r="E332" s="49"/>
      <c r="F332" s="48">
        <v>2</v>
      </c>
      <c r="G332" s="51" t="str">
        <f>IF(Dane!$F$4="","",Dane!$F$4)</f>
        <v>Religia</v>
      </c>
      <c r="H332" s="285">
        <f>IF(OR(ISTEXT('Oceny I'!$C$33),ISBLANK('Oceny I'!$C$33)),"",CHOOSE('Oceny I'!$C$33,"niedostateczny","dopuszczający","dostateczny","dobry","bardzo dobry","celujący"))</f>
      </c>
      <c r="I332" s="286"/>
    </row>
    <row r="333" spans="1:9" s="50" customFormat="1" ht="16.5" customHeight="1">
      <c r="A333" s="48">
        <v>3</v>
      </c>
      <c r="B333" s="51" t="str">
        <f>IF(Dane!$F$5="","",Dane!$F$5)</f>
        <v>Język polski</v>
      </c>
      <c r="C333" s="285">
        <f>IF(OR(ISTEXT('Oceny I'!$D$32),ISBLANK('Oceny I'!$D$32)),"",CHOOSE('Oceny I'!$D$32,"niedostateczny","dopuszczający","dostateczny","dobry","bardzo dobry","celujący"))</f>
      </c>
      <c r="D333" s="286"/>
      <c r="E333" s="49"/>
      <c r="F333" s="48">
        <v>3</v>
      </c>
      <c r="G333" s="51" t="str">
        <f>IF(Dane!$F$5="","",Dane!$F$5)</f>
        <v>Język polski</v>
      </c>
      <c r="H333" s="285">
        <f>IF(OR(ISTEXT('Oceny I'!$D$33),ISBLANK('Oceny I'!$D$33)),"",CHOOSE('Oceny I'!$D$33,"niedostateczny","dopuszczający","dostateczny","dobry","bardzo dobry","celujący"))</f>
      </c>
      <c r="I333" s="286"/>
    </row>
    <row r="334" spans="1:9" s="50" customFormat="1" ht="16.5" customHeight="1">
      <c r="A334" s="48">
        <v>4</v>
      </c>
      <c r="B334" s="51" t="str">
        <f>IF(Dane!$F$6="","",Dane!$F$6)</f>
        <v>Język niemiecki</v>
      </c>
      <c r="C334" s="285" t="str">
        <f>IF(OR(ISTEXT('Oceny I'!$E$32),ISBLANK('Oceny I'!$E$32)),"--------",CHOOSE('Oceny I'!$E$32,"niedostateczny","dopuszczający","dostateczny","dobry","bardzo dobry","celujący"))</f>
        <v>--------</v>
      </c>
      <c r="D334" s="286"/>
      <c r="E334" s="49"/>
      <c r="F334" s="48">
        <v>4</v>
      </c>
      <c r="G334" s="51" t="str">
        <f>IF(Dane!$F$6="","",Dane!$F$6)</f>
        <v>Język niemiecki</v>
      </c>
      <c r="H334" s="285" t="str">
        <f>IF(OR(ISTEXT('Oceny I'!$E$33),ISBLANK('Oceny I'!$E$33)),"--------",CHOOSE('Oceny I'!$E$33,"niedostateczny","dopuszczający","dostateczny","dobry","bardzo dobry","celujący"))</f>
        <v>--------</v>
      </c>
      <c r="I334" s="286"/>
    </row>
    <row r="335" spans="1:9" s="50" customFormat="1" ht="16.5" customHeight="1">
      <c r="A335" s="48">
        <v>5</v>
      </c>
      <c r="B335" s="51" t="str">
        <f>IF(Dane!$F$7="","",Dane!$F$7)</f>
        <v>Język angielski</v>
      </c>
      <c r="C335" s="285" t="str">
        <f>IF(OR(ISTEXT('Oceny I'!$F$32),ISBLANK('Oceny I'!$F$32)),"--------",CHOOSE('Oceny I'!$F$32,"niedostateczny","dopuszczający","dostateczny","dobry","bardzo dobry","celujący"))</f>
        <v>--------</v>
      </c>
      <c r="D335" s="286"/>
      <c r="E335" s="49"/>
      <c r="F335" s="48">
        <v>5</v>
      </c>
      <c r="G335" s="51" t="str">
        <f>IF(Dane!$F$7="","",Dane!$F$7)</f>
        <v>Język angielski</v>
      </c>
      <c r="H335" s="285" t="str">
        <f>IF(OR(ISTEXT('Oceny I'!$F$33),ISBLANK('Oceny I'!$F$33)),"--------",CHOOSE('Oceny I'!$F$33,"niedostateczny","dopuszczający","dostateczny","dobry","bardzo dobry","celujący"))</f>
        <v>--------</v>
      </c>
      <c r="I335" s="286"/>
    </row>
    <row r="336" spans="1:9" s="50" customFormat="1" ht="16.5" customHeight="1">
      <c r="A336" s="48">
        <v>6</v>
      </c>
      <c r="B336" s="51" t="str">
        <f>IF(Dane!$F$8="","",Dane!$F$8)</f>
        <v>Język francuski</v>
      </c>
      <c r="C336" s="285" t="str">
        <f>IF(OR(ISTEXT('Oceny I'!$G$32),ISBLANK('Oceny I'!$G$32)),"--------",CHOOSE('Oceny I'!$G$32,"niedostateczny","dopuszczający","dostateczny","dobry","bardzo dobry","celujący"))</f>
        <v>--------</v>
      </c>
      <c r="D336" s="286"/>
      <c r="E336" s="49"/>
      <c r="F336" s="48">
        <v>6</v>
      </c>
      <c r="G336" s="51" t="str">
        <f>IF(Dane!$F$8="","",Dane!$F$8)</f>
        <v>Język francuski</v>
      </c>
      <c r="H336" s="285" t="str">
        <f>IF(OR(ISTEXT('Oceny I'!$G$33),ISBLANK('Oceny I'!$G$33)),"--------",CHOOSE('Oceny I'!$G$33,"niedostateczny","dopuszczający","dostateczny","dobry","bardzo dobry","celujący"))</f>
        <v>--------</v>
      </c>
      <c r="I336" s="286"/>
    </row>
    <row r="337" spans="1:9" s="50" customFormat="1" ht="16.5" customHeight="1">
      <c r="A337" s="48">
        <v>7</v>
      </c>
      <c r="B337" s="51" t="str">
        <f>IF(Dane!$F$9="","",Dane!$F$9)</f>
        <v>Język rosyjski</v>
      </c>
      <c r="C337" s="285" t="str">
        <f>IF(OR(ISTEXT('Oceny I'!$H$32),ISBLANK('Oceny I'!$H$32)),"--------",CHOOSE('Oceny I'!$H$32,"niedostateczny","dopuszczający","dostateczny","dobry","bardzo dobry","celujący"))</f>
        <v>--------</v>
      </c>
      <c r="D337" s="286"/>
      <c r="E337" s="49"/>
      <c r="F337" s="48">
        <v>7</v>
      </c>
      <c r="G337" s="51" t="str">
        <f>IF(Dane!$F$9="","",Dane!$F$9)</f>
        <v>Język rosyjski</v>
      </c>
      <c r="H337" s="285" t="str">
        <f>IF(OR(ISTEXT('Oceny I'!$H$33),ISBLANK('Oceny I'!$H$33)),"--------",CHOOSE('Oceny I'!$H$33,"niedostateczny","dopuszczający","dostateczny","dobry","bardzo dobry","celujący"))</f>
        <v>--------</v>
      </c>
      <c r="I337" s="286"/>
    </row>
    <row r="338" spans="1:9" s="50" customFormat="1" ht="16.5" customHeight="1">
      <c r="A338" s="48">
        <v>8</v>
      </c>
      <c r="B338" s="51" t="str">
        <f>IF(Dane!$F$10="","",Dane!$F$10)</f>
        <v>Matematyka</v>
      </c>
      <c r="C338" s="285">
        <f>IF(OR(ISTEXT('Oceny I'!$I$32),ISBLANK('Oceny I'!$I$32)),"",CHOOSE('Oceny I'!$I$32,"niedostateczny","dopuszczający","dostateczny","dobry","bardzo dobry","celujący"))</f>
      </c>
      <c r="D338" s="286"/>
      <c r="E338" s="49"/>
      <c r="F338" s="48">
        <v>8</v>
      </c>
      <c r="G338" s="51" t="str">
        <f>IF(Dane!$F$10="","",Dane!$F$10)</f>
        <v>Matematyka</v>
      </c>
      <c r="H338" s="285">
        <f>IF(OR(ISTEXT('Oceny I'!$I$33),ISBLANK('Oceny I'!$I$33)),"",CHOOSE('Oceny I'!$I$33,"niedostateczny","dopuszczający","dostateczny","dobry","bardzo dobry","celujący"))</f>
      </c>
      <c r="I338" s="286"/>
    </row>
    <row r="339" spans="1:9" s="50" customFormat="1" ht="16.5" customHeight="1">
      <c r="A339" s="48">
        <v>9</v>
      </c>
      <c r="B339" s="51" t="str">
        <f>IF(Dane!$F$11="","",Dane!$F$11)</f>
        <v>Fizyka</v>
      </c>
      <c r="C339" s="285">
        <f>IF(OR(ISTEXT('Oceny I'!$J$32),ISBLANK('Oceny I'!$J$32)),"",CHOOSE('Oceny I'!$J$32,"niedostateczny","dopuszczający","dostateczny","dobry","bardzo dobry","celujący"))</f>
      </c>
      <c r="D339" s="286"/>
      <c r="E339" s="49"/>
      <c r="F339" s="48">
        <v>9</v>
      </c>
      <c r="G339" s="51" t="str">
        <f>IF(Dane!$F$11="","",Dane!$F$11)</f>
        <v>Fizyka</v>
      </c>
      <c r="H339" s="285">
        <f>IF(OR(ISTEXT('Oceny I'!$J$33),ISBLANK('Oceny I'!$J$33)),"",CHOOSE('Oceny I'!$J$33,"niedostateczny","dopuszczający","dostateczny","dobry","bardzo dobry","celujący"))</f>
      </c>
      <c r="I339" s="286"/>
    </row>
    <row r="340" spans="1:9" s="50" customFormat="1" ht="16.5" customHeight="1">
      <c r="A340" s="48">
        <v>10</v>
      </c>
      <c r="B340" s="51" t="str">
        <f>IF(Dane!$F$12="","",Dane!$F$12)</f>
        <v>Chemia</v>
      </c>
      <c r="C340" s="285">
        <f>IF(OR(ISTEXT('Oceny I'!$K$32),ISBLANK('Oceny I'!$K$32)),"",CHOOSE('Oceny I'!$K$32,"niedostateczny","dopuszczający","dostateczny","dobry","bardzo dobry","celujący"))</f>
      </c>
      <c r="D340" s="286"/>
      <c r="E340" s="49"/>
      <c r="F340" s="48">
        <v>10</v>
      </c>
      <c r="G340" s="51" t="str">
        <f>IF(Dane!$F$12="","",Dane!$F$12)</f>
        <v>Chemia</v>
      </c>
      <c r="H340" s="285">
        <f>IF(OR(ISTEXT('Oceny I'!$K$33),ISBLANK('Oceny I'!$K$33)),"",CHOOSE('Oceny I'!$K$33,"niedostateczny","dopuszczający","dostateczny","dobry","bardzo dobry","celujący"))</f>
      </c>
      <c r="I340" s="286"/>
    </row>
    <row r="341" spans="1:9" s="50" customFormat="1" ht="16.5" customHeight="1">
      <c r="A341" s="48">
        <v>11</v>
      </c>
      <c r="B341" s="51" t="str">
        <f>IF(Dane!$F$13="","",Dane!$F$13)</f>
        <v>Geografia</v>
      </c>
      <c r="C341" s="285">
        <f>IF(OR(ISTEXT('Oceny I'!$L$32),ISBLANK('Oceny I'!$L$32)),"",CHOOSE('Oceny I'!$L$32,"niedostateczny","dopuszczający","dostateczny","dobry","bardzo dobry","celujący"))</f>
      </c>
      <c r="D341" s="286"/>
      <c r="E341" s="49"/>
      <c r="F341" s="48">
        <v>11</v>
      </c>
      <c r="G341" s="51" t="str">
        <f>IF(Dane!$F$13="","",Dane!$F$13)</f>
        <v>Geografia</v>
      </c>
      <c r="H341" s="285">
        <f>IF(OR(ISTEXT('Oceny I'!$L$33),ISBLANK('Oceny I'!$L$33)),"",CHOOSE('Oceny I'!$L$33,"niedostateczny","dopuszczający","dostateczny","dobry","bardzo dobry","celujący"))</f>
      </c>
      <c r="I341" s="286"/>
    </row>
    <row r="342" spans="1:9" s="50" customFormat="1" ht="16.5" customHeight="1">
      <c r="A342" s="48">
        <v>12</v>
      </c>
      <c r="B342" s="51" t="str">
        <f>IF(Dane!$F$14="","",Dane!$F$14)</f>
        <v>Historia</v>
      </c>
      <c r="C342" s="285">
        <f>IF(OR(ISTEXT('Oceny I'!$M$32),ISBLANK('Oceny I'!$M$32)),"",CHOOSE('Oceny I'!$M$32,"niedostateczny","dopuszczający","dostateczny","dobry","bardzo dobry","celujący"))</f>
      </c>
      <c r="D342" s="286"/>
      <c r="E342" s="49"/>
      <c r="F342" s="48">
        <v>12</v>
      </c>
      <c r="G342" s="51" t="str">
        <f>IF(Dane!$F$14="","",Dane!$F$14)</f>
        <v>Historia</v>
      </c>
      <c r="H342" s="285">
        <f>IF(OR(ISTEXT('Oceny I'!$M$33),ISBLANK('Oceny I'!$M$33)),"",CHOOSE('Oceny I'!$M$33,"niedostateczny","dopuszczający","dostateczny","dobry","bardzo dobry","celujący"))</f>
      </c>
      <c r="I342" s="286"/>
    </row>
    <row r="343" spans="1:9" s="50" customFormat="1" ht="16.5" customHeight="1">
      <c r="A343" s="48">
        <v>13</v>
      </c>
      <c r="B343" s="51" t="str">
        <f>IF(Dane!$F$15="","",Dane!$F$15)</f>
        <v>W-F</v>
      </c>
      <c r="C343" s="285">
        <f>IF(OR(ISTEXT('Oceny I'!$N$32),ISBLANK('Oceny I'!$N$32)),"",CHOOSE('Oceny I'!$N$32,"niedostateczny","dopuszczający","dostateczny","dobry","bardzo dobry","celujący"))</f>
      </c>
      <c r="D343" s="286"/>
      <c r="E343" s="49"/>
      <c r="F343" s="48">
        <v>13</v>
      </c>
      <c r="G343" s="51" t="str">
        <f>IF(Dane!$F$15="","",Dane!$F$15)</f>
        <v>W-F</v>
      </c>
      <c r="H343" s="285">
        <f>IF(OR(ISTEXT('Oceny I'!$N$33),ISBLANK('Oceny I'!$N$33)),"",CHOOSE('Oceny I'!$N$33,"niedostateczny","dopuszczający","dostateczny","dobry","bardzo dobry","celujący"))</f>
      </c>
      <c r="I343" s="286"/>
    </row>
    <row r="344" spans="1:9" s="50" customFormat="1" ht="16.5" customHeight="1">
      <c r="A344" s="48">
        <v>14</v>
      </c>
      <c r="B344" s="51" t="str">
        <f>IF(Dane!$F$16="","",Dane!$F$16)</f>
        <v>Podstawy. przeds.</v>
      </c>
      <c r="C344" s="285">
        <f>IF(OR(ISTEXT('Oceny I'!$O$32),ISBLANK('Oceny I'!$O$32)),"",CHOOSE('Oceny I'!$O$32,"niedostateczny","dopuszczający","dostateczny","dobry","bardzo dobry","celujący"))</f>
      </c>
      <c r="D344" s="286"/>
      <c r="E344" s="49"/>
      <c r="F344" s="48">
        <v>14</v>
      </c>
      <c r="G344" s="51" t="str">
        <f>IF(Dane!$F$16="","",Dane!$F$16)</f>
        <v>Podstawy. przeds.</v>
      </c>
      <c r="H344" s="285">
        <f>IF(OR(ISTEXT('Oceny I'!$O$33),ISBLANK('Oceny I'!$O$33)),"",CHOOSE('Oceny I'!$O$33,"niedostateczny","dopuszczający","dostateczny","dobry","bardzo dobry","celujący"))</f>
      </c>
      <c r="I344" s="286"/>
    </row>
    <row r="345" spans="1:9" s="50" customFormat="1" ht="16.5" customHeight="1">
      <c r="A345" s="48">
        <v>15</v>
      </c>
      <c r="B345" s="51" t="str">
        <f>IF(Dane!$F$17="","",Dane!$F$17)</f>
        <v>Funkcj. przed. w. w.</v>
      </c>
      <c r="C345" s="285">
        <f>IF(OR(ISTEXT('Oceny I'!$P$32),ISBLANK('Oceny I'!$P$32)),"",CHOOSE('Oceny I'!$P$32,"niedostateczny","dopuszczający","dostateczny","dobry","bardzo dobry","celujący"))</f>
      </c>
      <c r="D345" s="286"/>
      <c r="E345" s="49"/>
      <c r="F345" s="48">
        <v>15</v>
      </c>
      <c r="G345" s="51" t="str">
        <f>IF(Dane!$F$17="","",Dane!$F$17)</f>
        <v>Funkcj. przed. w. w.</v>
      </c>
      <c r="H345" s="285">
        <f>IF(OR(ISTEXT('Oceny I'!$P$33),ISBLANK('Oceny I'!$P$33)),"",CHOOSE('Oceny I'!$P$33,"niedostateczny","dopuszczający","dostateczny","dobry","bardzo dobry","celujący"))</f>
      </c>
      <c r="I345" s="286"/>
    </row>
    <row r="346" spans="1:9" s="50" customFormat="1" ht="16.5" customHeight="1">
      <c r="A346" s="48">
        <v>16</v>
      </c>
      <c r="B346" s="51" t="str">
        <f>IF(Dane!$F$18="","",Dane!$F$18)</f>
        <v>Praca biurowa</v>
      </c>
      <c r="C346" s="285">
        <f>IF(OR(ISTEXT('Oceny I'!$Q$32),ISBLANK('Oceny I'!$Q$32)),"",CHOOSE('Oceny I'!$Q$32,"niedostateczny","dopuszczający","dostateczny","dobry","bardzo dobry","celujący"))</f>
      </c>
      <c r="D346" s="286"/>
      <c r="E346" s="49"/>
      <c r="F346" s="48">
        <v>16</v>
      </c>
      <c r="G346" s="51" t="str">
        <f>IF(Dane!$F$18="","",Dane!$F$18)</f>
        <v>Praca biurowa</v>
      </c>
      <c r="H346" s="285">
        <f>IF(OR(ISTEXT('Oceny I'!$Q$33),ISBLANK('Oceny I'!$Q$33)),"",CHOOSE('Oceny I'!$Q$33,"niedostateczny","dopuszczający","dostateczny","dobry","bardzo dobry","celujący"))</f>
      </c>
      <c r="I346" s="286"/>
    </row>
    <row r="347" spans="1:9" s="50" customFormat="1" ht="16.5" customHeight="1">
      <c r="A347" s="48">
        <v>17</v>
      </c>
      <c r="B347" s="51">
        <f>IF(Dane!$F$19="","",Dane!$F$19)</f>
      </c>
      <c r="C347" s="285">
        <f>IF(OR(ISTEXT('Oceny I'!$S$32),ISBLANK('Oceny I'!$S$32)),"",CHOOSE('Oceny I'!$S$32,"niedostateczny","dopuszczający","dostateczny","dobry","bardzo dobry","celujący"))</f>
      </c>
      <c r="D347" s="286"/>
      <c r="E347" s="49"/>
      <c r="F347" s="48">
        <v>17</v>
      </c>
      <c r="G347" s="51">
        <f>IF(Dane!$F$19="","",Dane!$F$19)</f>
      </c>
      <c r="H347" s="285">
        <f>IF(OR(ISTEXT('Oceny I'!$S$33),ISBLANK('Oceny I'!$S$33)),"",CHOOSE('Oceny I'!$S$33,"niedostateczny","dopuszczający","dostateczny","dobry","bardzo dobry","celujący"))</f>
      </c>
      <c r="I347" s="286"/>
    </row>
    <row r="348" spans="1:9" s="50" customFormat="1" ht="16.5" customHeight="1">
      <c r="A348" s="99">
        <v>18</v>
      </c>
      <c r="B348" s="51">
        <f>IF(Dane!$F$20="","",Dane!$F$20)</f>
      </c>
      <c r="C348" s="285">
        <f>IF(OR(ISTEXT('Oceny I'!$T$32),ISBLANK('Oceny I'!$T$32)),"",CHOOSE('Oceny I'!$T$32,"niedostateczny","dopuszczający","dostateczny","dobry","bardzo dobry","celujący"))</f>
      </c>
      <c r="D348" s="286"/>
      <c r="E348" s="49"/>
      <c r="F348" s="99">
        <v>18</v>
      </c>
      <c r="G348" s="51">
        <f>IF(Dane!$F$20="","",Dane!$F$20)</f>
      </c>
      <c r="H348" s="285">
        <f>IF(OR(ISTEXT('Oceny I'!$T$33),ISBLANK('Oceny I'!$T$33)),"",CHOOSE('Oceny I'!$T$33,"niedostateczny","dopuszczający","dostateczny","dobry","bardzo dobry","celujący"))</f>
      </c>
      <c r="I348" s="286"/>
    </row>
    <row r="349" spans="1:9" s="50" customFormat="1" ht="16.5" customHeight="1">
      <c r="A349" s="290"/>
      <c r="B349" s="51" t="s">
        <v>69</v>
      </c>
      <c r="C349" s="74">
        <f>'Oceny I'!$AD$32</f>
        <v>0</v>
      </c>
      <c r="D349" s="75"/>
      <c r="E349" s="49"/>
      <c r="F349" s="290"/>
      <c r="G349" s="51" t="s">
        <v>69</v>
      </c>
      <c r="H349" s="74">
        <f>'Oceny I'!$AD$33</f>
        <v>0</v>
      </c>
      <c r="I349" s="78"/>
    </row>
    <row r="350" spans="1:9" s="50" customFormat="1" ht="16.5" customHeight="1">
      <c r="A350" s="291"/>
      <c r="B350" s="51" t="s">
        <v>70</v>
      </c>
      <c r="C350" s="74">
        <f>'Oceny I'!$AE$32</f>
        <v>0</v>
      </c>
      <c r="D350" s="75"/>
      <c r="E350" s="49"/>
      <c r="F350" s="291"/>
      <c r="G350" s="51" t="s">
        <v>70</v>
      </c>
      <c r="H350" s="74">
        <f>'Oceny I'!$AE$33</f>
        <v>0</v>
      </c>
      <c r="I350" s="78"/>
    </row>
    <row r="351" spans="1:9" s="50" customFormat="1" ht="16.5" customHeight="1">
      <c r="A351" s="291"/>
      <c r="B351" s="51" t="s">
        <v>85</v>
      </c>
      <c r="C351" s="52">
        <f>SUM(C349:C350)</f>
        <v>0</v>
      </c>
      <c r="D351" s="76">
        <f>mieś!$U32</f>
      </c>
      <c r="E351" s="49"/>
      <c r="F351" s="291"/>
      <c r="G351" s="51" t="s">
        <v>85</v>
      </c>
      <c r="H351" s="52">
        <f>SUM(H349:H350)</f>
        <v>0</v>
      </c>
      <c r="I351" s="76">
        <f>mieś!$U33</f>
      </c>
    </row>
    <row r="352" spans="1:9" s="50" customFormat="1" ht="16.5" customHeight="1">
      <c r="A352" s="292"/>
      <c r="B352" s="51" t="s">
        <v>156</v>
      </c>
      <c r="C352" s="52">
        <f>'Oceny I'!$AF$32</f>
        <v>0</v>
      </c>
      <c r="D352" s="303">
        <f>'Oceny I'!AB32</f>
      </c>
      <c r="E352" s="49"/>
      <c r="F352" s="292"/>
      <c r="G352" s="51" t="s">
        <v>156</v>
      </c>
      <c r="H352" s="52">
        <f>'Oceny I'!$AF$33</f>
        <v>0</v>
      </c>
      <c r="I352" s="304">
        <f>'Oceny I'!AB33</f>
      </c>
    </row>
    <row r="353" spans="1:8" s="50" customFormat="1" ht="9" customHeight="1">
      <c r="A353" s="54"/>
      <c r="B353" s="54"/>
      <c r="C353" s="55"/>
      <c r="D353" s="55"/>
      <c r="E353" s="53"/>
      <c r="F353" s="54"/>
      <c r="G353" s="54"/>
      <c r="H353" s="55"/>
    </row>
    <row r="354" spans="1:9" s="62" customFormat="1" ht="21" customHeight="1">
      <c r="A354" s="60">
        <f>Dane!A34</f>
        <v>31</v>
      </c>
      <c r="B354" s="287">
        <f>Dane!B34</f>
        <v>0</v>
      </c>
      <c r="C354" s="288"/>
      <c r="D354" s="289"/>
      <c r="E354" s="61"/>
      <c r="F354" s="60">
        <f>Dane!A35</f>
        <v>32</v>
      </c>
      <c r="G354" s="287">
        <f>Dane!B35</f>
        <v>0</v>
      </c>
      <c r="H354" s="288"/>
      <c r="I354" s="289"/>
    </row>
    <row r="355" spans="1:9" s="50" customFormat="1" ht="16.5" customHeight="1">
      <c r="A355" s="48">
        <v>1</v>
      </c>
      <c r="B355" s="77" t="s">
        <v>72</v>
      </c>
      <c r="C355" s="293">
        <f>IF('Oceny I'!$U$34="wz","wzorowe",IF('Oceny I'!$U$34="bd","bardzo dobre",IF('Oceny I'!$U$34="db","dobre",IF('Oceny I'!$U$34="po","poprawne",IF('Oceny I'!$U$34="np","nieodpowiednie",IF('Oceny I'!$U$34="ng","naganne",""))))))</f>
      </c>
      <c r="D355" s="293"/>
      <c r="E355" s="49"/>
      <c r="F355" s="48">
        <v>1</v>
      </c>
      <c r="G355" s="77" t="s">
        <v>72</v>
      </c>
      <c r="H355" s="293">
        <f>IF('Oceny I'!$U$35="wz","wzorowe",IF('Oceny I'!$U$35="bd","bardzo dobre",IF('Oceny I'!$U$35="db","dobre",IF('Oceny I'!$U$35="po","poprawne",IF('Oceny I'!$U$35="np","nieodpowiednie",IF('Oceny I'!$U$35="ng","naganne",""))))))</f>
      </c>
      <c r="I355" s="293"/>
    </row>
    <row r="356" spans="1:9" s="50" customFormat="1" ht="16.5" customHeight="1">
      <c r="A356" s="48">
        <v>2</v>
      </c>
      <c r="B356" s="51" t="str">
        <f>IF(Dane!$F$4="","",Dane!$F$4)</f>
        <v>Religia</v>
      </c>
      <c r="C356" s="285">
        <f>IF(OR(ISTEXT('Oceny I'!$C$34),ISBLANK('Oceny I'!$C$34)),"",CHOOSE('Oceny I'!$C$34,"niedostateczny","dopuszczający","dostateczny","dobry","bardzo dobry","celujący"))</f>
      </c>
      <c r="D356" s="286"/>
      <c r="E356" s="49"/>
      <c r="F356" s="48">
        <v>2</v>
      </c>
      <c r="G356" s="51" t="str">
        <f>IF(Dane!$F$4="","",Dane!$F$4)</f>
        <v>Religia</v>
      </c>
      <c r="H356" s="285">
        <f>IF(OR(ISTEXT('Oceny I'!$C$35),ISBLANK('Oceny I'!$C$35)),"",CHOOSE('Oceny I'!$C$35,"niedostateczny","dopuszczający","dostateczny","dobry","bardzo dobry","celujący"))</f>
      </c>
      <c r="I356" s="286"/>
    </row>
    <row r="357" spans="1:9" s="50" customFormat="1" ht="16.5" customHeight="1">
      <c r="A357" s="48">
        <v>3</v>
      </c>
      <c r="B357" s="51" t="str">
        <f>IF(Dane!$F$5="","",Dane!$F$5)</f>
        <v>Język polski</v>
      </c>
      <c r="C357" s="285">
        <f>IF(OR(ISTEXT('Oceny I'!$D$34),ISBLANK('Oceny I'!$D$34)),"",CHOOSE('Oceny I'!$D$34,"niedostateczny","dopuszczający","dostateczny","dobry","bardzo dobry","celujący"))</f>
      </c>
      <c r="D357" s="286"/>
      <c r="E357" s="49"/>
      <c r="F357" s="48">
        <v>3</v>
      </c>
      <c r="G357" s="51" t="str">
        <f>IF(Dane!$F$5="","",Dane!$F$5)</f>
        <v>Język polski</v>
      </c>
      <c r="H357" s="285">
        <f>IF(OR(ISTEXT('Oceny I'!$D$35),ISBLANK('Oceny I'!$D$35)),"",CHOOSE('Oceny I'!$D$35,"niedostateczny","dopuszczający","dostateczny","dobry","bardzo dobry","celujący"))</f>
      </c>
      <c r="I357" s="286"/>
    </row>
    <row r="358" spans="1:9" s="50" customFormat="1" ht="16.5" customHeight="1">
      <c r="A358" s="48">
        <v>4</v>
      </c>
      <c r="B358" s="51" t="str">
        <f>IF(Dane!$F$6="","",Dane!$F$6)</f>
        <v>Język niemiecki</v>
      </c>
      <c r="C358" s="285" t="str">
        <f>IF(OR(ISTEXT('Oceny I'!$E$34),ISBLANK('Oceny I'!$E$34)),"--------",CHOOSE('Oceny I'!$E$34,"niedostateczny","dopuszczający","dostateczny","dobry","bardzo dobry","celujący"))</f>
        <v>--------</v>
      </c>
      <c r="D358" s="286"/>
      <c r="E358" s="49"/>
      <c r="F358" s="48">
        <v>4</v>
      </c>
      <c r="G358" s="51" t="str">
        <f>IF(Dane!$F$6="","",Dane!$F$6)</f>
        <v>Język niemiecki</v>
      </c>
      <c r="H358" s="285" t="str">
        <f>IF(OR(ISTEXT('Oceny I'!$E$35),ISBLANK('Oceny I'!$E$35)),"--------",CHOOSE('Oceny I'!$E$35,"niedostateczny","dopuszczający","dostateczny","dobry","bardzo dobry","celujący"))</f>
        <v>--------</v>
      </c>
      <c r="I358" s="286"/>
    </row>
    <row r="359" spans="1:9" s="50" customFormat="1" ht="16.5" customHeight="1">
      <c r="A359" s="48">
        <v>5</v>
      </c>
      <c r="B359" s="51" t="str">
        <f>IF(Dane!$F$7="","",Dane!$F$7)</f>
        <v>Język angielski</v>
      </c>
      <c r="C359" s="285" t="str">
        <f>IF(OR(ISTEXT('Oceny I'!$F$34),ISBLANK('Oceny I'!$F$34)),"--------",CHOOSE('Oceny I'!$F$34,"niedostateczny","dopuszczający","dostateczny","dobry","bardzo dobry","celujący"))</f>
        <v>--------</v>
      </c>
      <c r="D359" s="286"/>
      <c r="E359" s="49"/>
      <c r="F359" s="48">
        <v>5</v>
      </c>
      <c r="G359" s="51" t="str">
        <f>IF(Dane!$F$7="","",Dane!$F$7)</f>
        <v>Język angielski</v>
      </c>
      <c r="H359" s="285" t="str">
        <f>IF(OR(ISTEXT('Oceny I'!$F$35),ISBLANK('Oceny I'!$F$35)),"--------",CHOOSE('Oceny I'!$F$35,"niedostateczny","dopuszczający","dostateczny","dobry","bardzo dobry","celujący"))</f>
        <v>--------</v>
      </c>
      <c r="I359" s="286"/>
    </row>
    <row r="360" spans="1:9" s="50" customFormat="1" ht="16.5" customHeight="1">
      <c r="A360" s="48">
        <v>6</v>
      </c>
      <c r="B360" s="51" t="str">
        <f>IF(Dane!$F$8="","",Dane!$F$8)</f>
        <v>Język francuski</v>
      </c>
      <c r="C360" s="285" t="str">
        <f>IF(OR(ISTEXT('Oceny I'!$G$34),ISBLANK('Oceny I'!$G$34)),"--------",CHOOSE('Oceny I'!$G$34,"niedostateczny","dopuszczający","dostateczny","dobry","bardzo dobry","celujący"))</f>
        <v>--------</v>
      </c>
      <c r="D360" s="286"/>
      <c r="E360" s="49"/>
      <c r="F360" s="48">
        <v>6</v>
      </c>
      <c r="G360" s="51" t="str">
        <f>IF(Dane!$F$8="","",Dane!$F$8)</f>
        <v>Język francuski</v>
      </c>
      <c r="H360" s="285" t="str">
        <f>IF(OR(ISTEXT('Oceny I'!$G$35),ISBLANK('Oceny I'!$G$35)),"--------",CHOOSE('Oceny I'!$G$35,"niedostateczny","dopuszczający","dostateczny","dobry","bardzo dobry","celujący"))</f>
        <v>--------</v>
      </c>
      <c r="I360" s="286"/>
    </row>
    <row r="361" spans="1:9" s="50" customFormat="1" ht="16.5" customHeight="1">
      <c r="A361" s="48">
        <v>7</v>
      </c>
      <c r="B361" s="51" t="str">
        <f>IF(Dane!$F$9="","",Dane!$F$9)</f>
        <v>Język rosyjski</v>
      </c>
      <c r="C361" s="285" t="str">
        <f>IF(OR(ISTEXT('Oceny I'!$H$34),ISBLANK('Oceny I'!$H$34)),"--------",CHOOSE('Oceny I'!$H$34,"niedostateczny","dopuszczający","dostateczny","dobry","bardzo dobry","celujący"))</f>
        <v>--------</v>
      </c>
      <c r="D361" s="286"/>
      <c r="E361" s="49"/>
      <c r="F361" s="48">
        <v>7</v>
      </c>
      <c r="G361" s="51" t="str">
        <f>IF(Dane!$F$9="","",Dane!$F$9)</f>
        <v>Język rosyjski</v>
      </c>
      <c r="H361" s="285" t="str">
        <f>IF(OR(ISTEXT('Oceny I'!$H$35),ISBLANK('Oceny I'!$H$35)),"--------",CHOOSE('Oceny I'!$H$35,"niedostateczny","dopuszczający","dostateczny","dobry","bardzo dobry","celujący"))</f>
        <v>--------</v>
      </c>
      <c r="I361" s="286"/>
    </row>
    <row r="362" spans="1:9" s="50" customFormat="1" ht="16.5" customHeight="1">
      <c r="A362" s="48">
        <v>8</v>
      </c>
      <c r="B362" s="51" t="str">
        <f>IF(Dane!$F$10="","",Dane!$F$10)</f>
        <v>Matematyka</v>
      </c>
      <c r="C362" s="285">
        <f>IF(OR(ISTEXT('Oceny I'!$I$34),ISBLANK('Oceny I'!$I$34)),"",CHOOSE('Oceny I'!$I$34,"niedostateczny","dopuszczający","dostateczny","dobry","bardzo dobry","celujący"))</f>
      </c>
      <c r="D362" s="286"/>
      <c r="E362" s="49"/>
      <c r="F362" s="48">
        <v>8</v>
      </c>
      <c r="G362" s="51" t="str">
        <f>IF(Dane!$F$10="","",Dane!$F$10)</f>
        <v>Matematyka</v>
      </c>
      <c r="H362" s="285">
        <f>IF(OR(ISTEXT('Oceny I'!$I$35),ISBLANK('Oceny I'!$I$35)),"",CHOOSE('Oceny I'!$I$35,"niedostateczny","dopuszczający","dostateczny","dobry","bardzo dobry","celujący"))</f>
      </c>
      <c r="I362" s="286"/>
    </row>
    <row r="363" spans="1:9" s="50" customFormat="1" ht="16.5" customHeight="1">
      <c r="A363" s="48">
        <v>9</v>
      </c>
      <c r="B363" s="51" t="str">
        <f>IF(Dane!$F$11="","",Dane!$F$11)</f>
        <v>Fizyka</v>
      </c>
      <c r="C363" s="285">
        <f>IF(OR(ISTEXT('Oceny I'!$J$34),ISBLANK('Oceny I'!$J$34)),"",CHOOSE('Oceny I'!$J$34,"niedostateczny","dopuszczający","dostateczny","dobry","bardzo dobry","celujący"))</f>
      </c>
      <c r="D363" s="286"/>
      <c r="E363" s="49"/>
      <c r="F363" s="48">
        <v>9</v>
      </c>
      <c r="G363" s="51" t="str">
        <f>IF(Dane!$F$11="","",Dane!$F$11)</f>
        <v>Fizyka</v>
      </c>
      <c r="H363" s="285">
        <f>IF(OR(ISTEXT('Oceny I'!$J$35),ISBLANK('Oceny I'!$J$35)),"",CHOOSE('Oceny I'!$J$35,"niedostateczny","dopuszczający","dostateczny","dobry","bardzo dobry","celujący"))</f>
      </c>
      <c r="I363" s="286"/>
    </row>
    <row r="364" spans="1:9" s="50" customFormat="1" ht="16.5" customHeight="1">
      <c r="A364" s="48">
        <v>10</v>
      </c>
      <c r="B364" s="51" t="str">
        <f>IF(Dane!$F$12="","",Dane!$F$12)</f>
        <v>Chemia</v>
      </c>
      <c r="C364" s="285">
        <f>IF(OR(ISTEXT('Oceny I'!$K$34),ISBLANK('Oceny I'!$K$34)),"",CHOOSE('Oceny I'!$K$34,"niedostateczny","dopuszczający","dostateczny","dobry","bardzo dobry","celujący"))</f>
      </c>
      <c r="D364" s="286"/>
      <c r="E364" s="49"/>
      <c r="F364" s="48">
        <v>10</v>
      </c>
      <c r="G364" s="51" t="str">
        <f>IF(Dane!$F$12="","",Dane!$F$12)</f>
        <v>Chemia</v>
      </c>
      <c r="H364" s="285">
        <f>IF(OR(ISTEXT('Oceny I'!$K$35),ISBLANK('Oceny I'!$K$35)),"",CHOOSE('Oceny I'!$K$35,"niedostateczny","dopuszczający","dostateczny","dobry","bardzo dobry","celujący"))</f>
      </c>
      <c r="I364" s="286"/>
    </row>
    <row r="365" spans="1:9" s="50" customFormat="1" ht="16.5" customHeight="1">
      <c r="A365" s="48">
        <v>11</v>
      </c>
      <c r="B365" s="51" t="str">
        <f>IF(Dane!$F$13="","",Dane!$F$13)</f>
        <v>Geografia</v>
      </c>
      <c r="C365" s="285">
        <f>IF(OR(ISTEXT('Oceny I'!$L$34),ISBLANK('Oceny I'!$L$34)),"",CHOOSE('Oceny I'!$L$34,"niedostateczny","dopuszczający","dostateczny","dobry","bardzo dobry","celujący"))</f>
      </c>
      <c r="D365" s="286"/>
      <c r="E365" s="49"/>
      <c r="F365" s="48">
        <v>11</v>
      </c>
      <c r="G365" s="51" t="str">
        <f>IF(Dane!$F$13="","",Dane!$F$13)</f>
        <v>Geografia</v>
      </c>
      <c r="H365" s="285">
        <f>IF(OR(ISTEXT('Oceny I'!$L$35),ISBLANK('Oceny I'!$L$35)),"",CHOOSE('Oceny I'!$L$35,"niedostateczny","dopuszczający","dostateczny","dobry","bardzo dobry","celujący"))</f>
      </c>
      <c r="I365" s="286"/>
    </row>
    <row r="366" spans="1:9" s="50" customFormat="1" ht="16.5" customHeight="1">
      <c r="A366" s="48">
        <v>12</v>
      </c>
      <c r="B366" s="51" t="str">
        <f>IF(Dane!$F$14="","",Dane!$F$14)</f>
        <v>Historia</v>
      </c>
      <c r="C366" s="285">
        <f>IF(OR(ISTEXT('Oceny I'!$M$34),ISBLANK('Oceny I'!$M$34)),"",CHOOSE('Oceny I'!$M$34,"niedostateczny","dopuszczający","dostateczny","dobry","bardzo dobry","celujący"))</f>
      </c>
      <c r="D366" s="286"/>
      <c r="E366" s="49"/>
      <c r="F366" s="48">
        <v>12</v>
      </c>
      <c r="G366" s="51" t="str">
        <f>IF(Dane!$F$14="","",Dane!$F$14)</f>
        <v>Historia</v>
      </c>
      <c r="H366" s="285">
        <f>IF(OR(ISTEXT('Oceny I'!$M$35),ISBLANK('Oceny I'!$M$35)),"",CHOOSE('Oceny I'!$M$35,"niedostateczny","dopuszczający","dostateczny","dobry","bardzo dobry","celujący"))</f>
      </c>
      <c r="I366" s="286"/>
    </row>
    <row r="367" spans="1:9" s="50" customFormat="1" ht="16.5" customHeight="1">
      <c r="A367" s="48">
        <v>13</v>
      </c>
      <c r="B367" s="51" t="str">
        <f>IF(Dane!$F$15="","",Dane!$F$15)</f>
        <v>W-F</v>
      </c>
      <c r="C367" s="285">
        <f>IF(OR(ISTEXT('Oceny I'!$N$34),ISBLANK('Oceny I'!$N$34)),"",CHOOSE('Oceny I'!$N$34,"niedostateczny","dopuszczający","dostateczny","dobry","bardzo dobry","celujący"))</f>
      </c>
      <c r="D367" s="286"/>
      <c r="E367" s="49"/>
      <c r="F367" s="48">
        <v>13</v>
      </c>
      <c r="G367" s="51" t="str">
        <f>IF(Dane!$F$15="","",Dane!$F$15)</f>
        <v>W-F</v>
      </c>
      <c r="H367" s="285">
        <f>IF(OR(ISTEXT('Oceny I'!$N$35),ISBLANK('Oceny I'!$N$35)),"",CHOOSE('Oceny I'!$N$35,"niedostateczny","dopuszczający","dostateczny","dobry","bardzo dobry","celujący"))</f>
      </c>
      <c r="I367" s="286"/>
    </row>
    <row r="368" spans="1:9" s="50" customFormat="1" ht="16.5" customHeight="1">
      <c r="A368" s="48">
        <v>14</v>
      </c>
      <c r="B368" s="51" t="str">
        <f>IF(Dane!$F$16="","",Dane!$F$16)</f>
        <v>Podstawy. przeds.</v>
      </c>
      <c r="C368" s="285">
        <f>IF(OR(ISTEXT('Oceny I'!$O$34),ISBLANK('Oceny I'!$O$34)),"",CHOOSE('Oceny I'!$O$34,"niedostateczny","dopuszczający","dostateczny","dobry","bardzo dobry","celujący"))</f>
      </c>
      <c r="D368" s="286"/>
      <c r="E368" s="49"/>
      <c r="F368" s="48">
        <v>14</v>
      </c>
      <c r="G368" s="51" t="str">
        <f>IF(Dane!$F$16="","",Dane!$F$16)</f>
        <v>Podstawy. przeds.</v>
      </c>
      <c r="H368" s="285">
        <f>IF(OR(ISTEXT('Oceny I'!$O$35),ISBLANK('Oceny I'!$O$35)),"",CHOOSE('Oceny I'!$O$35,"niedostateczny","dopuszczający","dostateczny","dobry","bardzo dobry","celujący"))</f>
      </c>
      <c r="I368" s="286"/>
    </row>
    <row r="369" spans="1:9" s="50" customFormat="1" ht="16.5" customHeight="1">
      <c r="A369" s="48">
        <v>15</v>
      </c>
      <c r="B369" s="51" t="str">
        <f>IF(Dane!$F$17="","",Dane!$F$17)</f>
        <v>Funkcj. przed. w. w.</v>
      </c>
      <c r="C369" s="285">
        <f>IF(OR(ISTEXT('Oceny I'!$P$34),ISBLANK('Oceny I'!$P$34)),"",CHOOSE('Oceny I'!$P$34,"niedostateczny","dopuszczający","dostateczny","dobry","bardzo dobry","celujący"))</f>
      </c>
      <c r="D369" s="286"/>
      <c r="E369" s="49"/>
      <c r="F369" s="48">
        <v>15</v>
      </c>
      <c r="G369" s="51" t="str">
        <f>IF(Dane!$F$17="","",Dane!$F$17)</f>
        <v>Funkcj. przed. w. w.</v>
      </c>
      <c r="H369" s="285">
        <f>IF(OR(ISTEXT('Oceny I'!$P$35),ISBLANK('Oceny I'!$P$35)),"",CHOOSE('Oceny I'!$P$35,"niedostateczny","dopuszczający","dostateczny","dobry","bardzo dobry","celujący"))</f>
      </c>
      <c r="I369" s="286"/>
    </row>
    <row r="370" spans="1:9" s="50" customFormat="1" ht="16.5" customHeight="1">
      <c r="A370" s="48">
        <v>16</v>
      </c>
      <c r="B370" s="51" t="str">
        <f>IF(Dane!$F$18="","",Dane!$F$18)</f>
        <v>Praca biurowa</v>
      </c>
      <c r="C370" s="285">
        <f>IF(OR(ISTEXT('Oceny I'!$Q$34),ISBLANK('Oceny I'!$Q$34)),"",CHOOSE('Oceny I'!$Q$34,"niedostateczny","dopuszczający","dostateczny","dobry","bardzo dobry","celujący"))</f>
      </c>
      <c r="D370" s="286"/>
      <c r="E370" s="49"/>
      <c r="F370" s="48">
        <v>16</v>
      </c>
      <c r="G370" s="51" t="str">
        <f>IF(Dane!$F$18="","",Dane!$F$18)</f>
        <v>Praca biurowa</v>
      </c>
      <c r="H370" s="285">
        <f>IF(OR(ISTEXT('Oceny I'!$Q$35),ISBLANK('Oceny I'!$Q$35)),"",CHOOSE('Oceny I'!$Q$35,"niedostateczny","dopuszczający","dostateczny","dobry","bardzo dobry","celujący"))</f>
      </c>
      <c r="I370" s="286"/>
    </row>
    <row r="371" spans="1:9" s="50" customFormat="1" ht="16.5" customHeight="1">
      <c r="A371" s="48">
        <v>17</v>
      </c>
      <c r="B371" s="51">
        <f>IF(Dane!$F$19="","",Dane!$F$19)</f>
      </c>
      <c r="C371" s="285">
        <f>IF(OR(ISTEXT('Oceny I'!$S$34),ISBLANK('Oceny I'!$S$34)),"",CHOOSE('Oceny I'!$S$34,"niedostateczny","dopuszczający","dostateczny","dobry","bardzo dobry","celujący"))</f>
      </c>
      <c r="D371" s="286"/>
      <c r="E371" s="49"/>
      <c r="F371" s="48">
        <v>17</v>
      </c>
      <c r="G371" s="51">
        <f>IF(Dane!$F$19="","",Dane!$F$19)</f>
      </c>
      <c r="H371" s="285">
        <f>IF(OR(ISTEXT('Oceny I'!$S$35),ISBLANK('Oceny I'!$S$35)),"",CHOOSE('Oceny I'!$S$35,"niedostateczny","dopuszczający","dostateczny","dobry","bardzo dobry","celujący"))</f>
      </c>
      <c r="I371" s="286"/>
    </row>
    <row r="372" spans="1:9" s="50" customFormat="1" ht="16.5" customHeight="1">
      <c r="A372" s="99">
        <v>18</v>
      </c>
      <c r="B372" s="51">
        <f>IF(Dane!$F$20="","",Dane!$F$20)</f>
      </c>
      <c r="C372" s="285">
        <f>IF(OR(ISTEXT('Oceny I'!$T$34),ISBLANK('Oceny I'!$T$34)),"",CHOOSE('Oceny I'!$T$34,"niedostateczny","dopuszczający","dostateczny","dobry","bardzo dobry","celujący"))</f>
      </c>
      <c r="D372" s="286"/>
      <c r="E372" s="49"/>
      <c r="F372" s="99">
        <v>18</v>
      </c>
      <c r="G372" s="51">
        <f>IF(Dane!$F$20="","",Dane!$F$20)</f>
      </c>
      <c r="H372" s="285">
        <f>IF(OR(ISTEXT('Oceny I'!$T$35),ISBLANK('Oceny I'!$T$35)),"",CHOOSE('Oceny I'!$T$35,"niedostateczny","dopuszczający","dostateczny","dobry","bardzo dobry","celujący"))</f>
      </c>
      <c r="I372" s="286"/>
    </row>
    <row r="373" spans="1:9" s="50" customFormat="1" ht="16.5" customHeight="1">
      <c r="A373" s="290"/>
      <c r="B373" s="51" t="s">
        <v>69</v>
      </c>
      <c r="C373" s="74">
        <f>'Oceny I'!$AD$34</f>
        <v>0</v>
      </c>
      <c r="D373" s="75"/>
      <c r="E373" s="49"/>
      <c r="F373" s="290"/>
      <c r="G373" s="51" t="s">
        <v>69</v>
      </c>
      <c r="H373" s="74">
        <f>'Oceny I'!$AD$35</f>
        <v>0</v>
      </c>
      <c r="I373" s="78"/>
    </row>
    <row r="374" spans="1:9" s="50" customFormat="1" ht="16.5" customHeight="1">
      <c r="A374" s="291"/>
      <c r="B374" s="51" t="s">
        <v>70</v>
      </c>
      <c r="C374" s="74">
        <f>'Oceny I'!$AE$34</f>
        <v>0</v>
      </c>
      <c r="D374" s="75"/>
      <c r="E374" s="49"/>
      <c r="F374" s="291"/>
      <c r="G374" s="51" t="s">
        <v>70</v>
      </c>
      <c r="H374" s="74">
        <f>'Oceny I'!$AE$35</f>
        <v>0</v>
      </c>
      <c r="I374" s="78"/>
    </row>
    <row r="375" spans="1:9" s="50" customFormat="1" ht="16.5" customHeight="1">
      <c r="A375" s="291"/>
      <c r="B375" s="51" t="s">
        <v>85</v>
      </c>
      <c r="C375" s="52">
        <f>SUM(C373:C374)</f>
        <v>0</v>
      </c>
      <c r="D375" s="76">
        <f>mieś!$U34</f>
      </c>
      <c r="E375" s="49"/>
      <c r="F375" s="291"/>
      <c r="G375" s="51" t="s">
        <v>85</v>
      </c>
      <c r="H375" s="52">
        <f>SUM(H373:H374)</f>
        <v>0</v>
      </c>
      <c r="I375" s="76">
        <f>mieś!$U35</f>
      </c>
    </row>
    <row r="376" spans="1:9" s="50" customFormat="1" ht="16.5" customHeight="1">
      <c r="A376" s="292"/>
      <c r="B376" s="51" t="s">
        <v>156</v>
      </c>
      <c r="C376" s="52">
        <f>'Oceny I'!$AF$34</f>
        <v>0</v>
      </c>
      <c r="D376" s="303">
        <f>'Oceny I'!AB34</f>
      </c>
      <c r="E376" s="49"/>
      <c r="F376" s="292"/>
      <c r="G376" s="51" t="s">
        <v>156</v>
      </c>
      <c r="H376" s="52">
        <f>'Oceny I'!$AF$35</f>
        <v>0</v>
      </c>
      <c r="I376" s="304">
        <f>'Oceny I'!AB35</f>
      </c>
    </row>
    <row r="377" spans="1:9" s="62" customFormat="1" ht="21" customHeight="1">
      <c r="A377" s="60">
        <f>Dane!A36</f>
        <v>33</v>
      </c>
      <c r="B377" s="287">
        <f>Dane!B36</f>
        <v>0</v>
      </c>
      <c r="C377" s="288"/>
      <c r="D377" s="289"/>
      <c r="E377" s="61"/>
      <c r="F377" s="60">
        <f>Dane!A37</f>
        <v>34</v>
      </c>
      <c r="G377" s="287">
        <f>Dane!B37</f>
        <v>0</v>
      </c>
      <c r="H377" s="288"/>
      <c r="I377" s="289"/>
    </row>
    <row r="378" spans="1:9" s="50" customFormat="1" ht="16.5" customHeight="1">
      <c r="A378" s="48">
        <v>1</v>
      </c>
      <c r="B378" s="77" t="s">
        <v>72</v>
      </c>
      <c r="C378" s="293">
        <f>IF('Oceny I'!$U$36="wz","wzorowe",IF('Oceny I'!$U$36="bd","bardzo dobre",IF('Oceny I'!$U$36="db","dobre",IF('Oceny I'!$U$36="po","poprawne",IF('Oceny I'!$U$36="np","nieodpowiednie",IF('Oceny I'!$U$36="ng","naganne",""))))))</f>
      </c>
      <c r="D378" s="293"/>
      <c r="E378" s="49"/>
      <c r="F378" s="48">
        <v>1</v>
      </c>
      <c r="G378" s="77" t="s">
        <v>72</v>
      </c>
      <c r="H378" s="293">
        <f>IF('Oceny I'!$U$37="wz","wzorowe",IF('Oceny I'!$U$37="bd","bardzo dobre",IF('Oceny I'!$U$37="db","dobre",IF('Oceny I'!$U$37="po","poprawne",IF('Oceny I'!$U$37="np","nieodpowiednie",IF('Oceny I'!$U$37="ng","naganne",""))))))</f>
      </c>
      <c r="I378" s="293"/>
    </row>
    <row r="379" spans="1:9" s="50" customFormat="1" ht="16.5" customHeight="1">
      <c r="A379" s="48">
        <v>2</v>
      </c>
      <c r="B379" s="51" t="str">
        <f>IF(Dane!$F$4="","",Dane!$F$4)</f>
        <v>Religia</v>
      </c>
      <c r="C379" s="285">
        <f>IF(OR(ISTEXT('Oceny I'!$C$36),ISBLANK('Oceny I'!$C$36)),"",CHOOSE('Oceny I'!$C$36,"niedostateczny","dopuszczający","dostateczny","dobry","bardzo dobry","celujący"))</f>
      </c>
      <c r="D379" s="286"/>
      <c r="E379" s="49"/>
      <c r="F379" s="48">
        <v>2</v>
      </c>
      <c r="G379" s="51" t="str">
        <f>IF(Dane!$F$4="","",Dane!$F$4)</f>
        <v>Religia</v>
      </c>
      <c r="H379" s="285">
        <f>IF(OR(ISTEXT('Oceny I'!$C$37),ISBLANK('Oceny I'!$C$37)),"",CHOOSE('Oceny I'!$C$37,"niedostateczny","dopuszczający","dostateczny","dobry","bardzo dobry","celujący"))</f>
      </c>
      <c r="I379" s="286"/>
    </row>
    <row r="380" spans="1:9" s="50" customFormat="1" ht="16.5" customHeight="1">
      <c r="A380" s="48">
        <v>3</v>
      </c>
      <c r="B380" s="51" t="str">
        <f>IF(Dane!$F$5="","",Dane!$F$5)</f>
        <v>Język polski</v>
      </c>
      <c r="C380" s="285">
        <f>IF(OR(ISTEXT('Oceny I'!$D$36),ISBLANK('Oceny I'!$D$36)),"",CHOOSE('Oceny I'!$D$36,"niedostateczny","dopuszczający","dostateczny","dobry","bardzo dobry","celujący"))</f>
      </c>
      <c r="D380" s="286"/>
      <c r="E380" s="49"/>
      <c r="F380" s="48">
        <v>3</v>
      </c>
      <c r="G380" s="51" t="str">
        <f>IF(Dane!$F$5="","",Dane!$F$5)</f>
        <v>Język polski</v>
      </c>
      <c r="H380" s="285">
        <f>IF(OR(ISTEXT('Oceny I'!$D$37),ISBLANK('Oceny I'!$D$37)),"",CHOOSE('Oceny I'!$D$37,"niedostateczny","dopuszczający","dostateczny","dobry","bardzo dobry","celujący"))</f>
      </c>
      <c r="I380" s="286"/>
    </row>
    <row r="381" spans="1:9" s="50" customFormat="1" ht="16.5" customHeight="1">
      <c r="A381" s="48">
        <v>4</v>
      </c>
      <c r="B381" s="51" t="str">
        <f>IF(Dane!$F$6="","",Dane!$F$6)</f>
        <v>Język niemiecki</v>
      </c>
      <c r="C381" s="285" t="str">
        <f>IF(OR(ISTEXT('Oceny I'!$E$36),ISBLANK('Oceny I'!$E$36)),"--------",CHOOSE('Oceny I'!$E$36,"niedostateczny","dopuszczający","dostateczny","dobry","bardzo dobry","celujący"))</f>
        <v>--------</v>
      </c>
      <c r="D381" s="286"/>
      <c r="E381" s="49"/>
      <c r="F381" s="48">
        <v>4</v>
      </c>
      <c r="G381" s="51" t="str">
        <f>IF(Dane!$F$6="","",Dane!$F$6)</f>
        <v>Język niemiecki</v>
      </c>
      <c r="H381" s="285" t="str">
        <f>IF(OR(ISTEXT('Oceny I'!$E$37),ISBLANK('Oceny I'!$E$37)),"--------",CHOOSE('Oceny I'!$E$37,"niedostateczny","dopuszczający","dostateczny","dobry","bardzo dobry","celujący"))</f>
        <v>--------</v>
      </c>
      <c r="I381" s="286"/>
    </row>
    <row r="382" spans="1:9" s="50" customFormat="1" ht="16.5" customHeight="1">
      <c r="A382" s="48">
        <v>5</v>
      </c>
      <c r="B382" s="51" t="str">
        <f>IF(Dane!$F$7="","",Dane!$F$7)</f>
        <v>Język angielski</v>
      </c>
      <c r="C382" s="285" t="str">
        <f>IF(OR(ISTEXT('Oceny I'!$F$36),ISBLANK('Oceny I'!$F$36)),"--------",CHOOSE('Oceny I'!$F$36,"niedostateczny","dopuszczający","dostateczny","dobry","bardzo dobry","celujący"))</f>
        <v>--------</v>
      </c>
      <c r="D382" s="286"/>
      <c r="E382" s="49"/>
      <c r="F382" s="48">
        <v>5</v>
      </c>
      <c r="G382" s="51" t="str">
        <f>IF(Dane!$F$7="","",Dane!$F$7)</f>
        <v>Język angielski</v>
      </c>
      <c r="H382" s="285" t="str">
        <f>IF(OR(ISTEXT('Oceny I'!$F$37),ISBLANK('Oceny I'!$F$37)),"--------",CHOOSE('Oceny I'!$F$37,"niedostateczny","dopuszczający","dostateczny","dobry","bardzo dobry","celujący"))</f>
        <v>--------</v>
      </c>
      <c r="I382" s="286"/>
    </row>
    <row r="383" spans="1:9" s="50" customFormat="1" ht="16.5" customHeight="1">
      <c r="A383" s="48">
        <v>6</v>
      </c>
      <c r="B383" s="51" t="str">
        <f>IF(Dane!$F$8="","",Dane!$F$8)</f>
        <v>Język francuski</v>
      </c>
      <c r="C383" s="285" t="str">
        <f>IF(OR(ISTEXT('Oceny I'!$G$36),ISBLANK('Oceny I'!$G$36)),"--------",CHOOSE('Oceny I'!$G$36,"niedostateczny","dopuszczający","dostateczny","dobry","bardzo dobry","celujący"))</f>
        <v>--------</v>
      </c>
      <c r="D383" s="286"/>
      <c r="E383" s="49"/>
      <c r="F383" s="48">
        <v>6</v>
      </c>
      <c r="G383" s="51" t="str">
        <f>IF(Dane!$F$8="","",Dane!$F$8)</f>
        <v>Język francuski</v>
      </c>
      <c r="H383" s="285" t="str">
        <f>IF(OR(ISTEXT('Oceny I'!$G$37),ISBLANK('Oceny I'!$G$37)),"--------",CHOOSE('Oceny I'!$G$37,"niedostateczny","dopuszczający","dostateczny","dobry","bardzo dobry","celujący"))</f>
        <v>--------</v>
      </c>
      <c r="I383" s="286"/>
    </row>
    <row r="384" spans="1:9" s="50" customFormat="1" ht="16.5" customHeight="1">
      <c r="A384" s="48">
        <v>7</v>
      </c>
      <c r="B384" s="51" t="str">
        <f>IF(Dane!$F$9="","",Dane!$F$9)</f>
        <v>Język rosyjski</v>
      </c>
      <c r="C384" s="285" t="str">
        <f>IF(OR(ISTEXT('Oceny I'!$H$36),ISBLANK('Oceny I'!$H$36)),"--------",CHOOSE('Oceny I'!$H$36,"niedostateczny","dopuszczający","dostateczny","dobry","bardzo dobry","celujący"))</f>
        <v>--------</v>
      </c>
      <c r="D384" s="286"/>
      <c r="E384" s="49"/>
      <c r="F384" s="48">
        <v>7</v>
      </c>
      <c r="G384" s="51" t="str">
        <f>IF(Dane!$F$9="","",Dane!$F$9)</f>
        <v>Język rosyjski</v>
      </c>
      <c r="H384" s="285" t="str">
        <f>IF(OR(ISTEXT('Oceny I'!$H$37),ISBLANK('Oceny I'!$H$37)),"--------",CHOOSE('Oceny I'!$H$37,"niedostateczny","dopuszczający","dostateczny","dobry","bardzo dobry","celujący"))</f>
        <v>--------</v>
      </c>
      <c r="I384" s="286"/>
    </row>
    <row r="385" spans="1:9" s="50" customFormat="1" ht="16.5" customHeight="1">
      <c r="A385" s="48">
        <v>8</v>
      </c>
      <c r="B385" s="51" t="str">
        <f>IF(Dane!$F$10="","",Dane!$F$10)</f>
        <v>Matematyka</v>
      </c>
      <c r="C385" s="285">
        <f>IF(OR(ISTEXT('Oceny I'!$I$36),ISBLANK('Oceny I'!$I$36)),"",CHOOSE('Oceny I'!$I$36,"niedostateczny","dopuszczający","dostateczny","dobry","bardzo dobry","celujący"))</f>
      </c>
      <c r="D385" s="286"/>
      <c r="E385" s="49"/>
      <c r="F385" s="48">
        <v>8</v>
      </c>
      <c r="G385" s="51" t="str">
        <f>IF(Dane!$F$10="","",Dane!$F$10)</f>
        <v>Matematyka</v>
      </c>
      <c r="H385" s="285">
        <f>IF(OR(ISTEXT('Oceny I'!$I$37),ISBLANK('Oceny I'!$I$37)),"",CHOOSE('Oceny I'!$I$37,"niedostateczny","dopuszczający","dostateczny","dobry","bardzo dobry","celujący"))</f>
      </c>
      <c r="I385" s="286"/>
    </row>
    <row r="386" spans="1:9" s="50" customFormat="1" ht="16.5" customHeight="1">
      <c r="A386" s="48">
        <v>9</v>
      </c>
      <c r="B386" s="51" t="str">
        <f>IF(Dane!$F$11="","",Dane!$F$11)</f>
        <v>Fizyka</v>
      </c>
      <c r="C386" s="285">
        <f>IF(OR(ISTEXT('Oceny I'!$J$36),ISBLANK('Oceny I'!$J$36)),"",CHOOSE('Oceny I'!$J$36,"niedostateczny","dopuszczający","dostateczny","dobry","bardzo dobry","celujący"))</f>
      </c>
      <c r="D386" s="286"/>
      <c r="E386" s="49"/>
      <c r="F386" s="48">
        <v>9</v>
      </c>
      <c r="G386" s="51" t="str">
        <f>IF(Dane!$F$11="","",Dane!$F$11)</f>
        <v>Fizyka</v>
      </c>
      <c r="H386" s="285">
        <f>IF(OR(ISTEXT('Oceny I'!$J$37),ISBLANK('Oceny I'!$J$37)),"",CHOOSE('Oceny I'!$J$37,"niedostateczny","dopuszczający","dostateczny","dobry","bardzo dobry","celujący"))</f>
      </c>
      <c r="I386" s="286"/>
    </row>
    <row r="387" spans="1:9" s="50" customFormat="1" ht="16.5" customHeight="1">
      <c r="A387" s="48">
        <v>10</v>
      </c>
      <c r="B387" s="51" t="str">
        <f>IF(Dane!$F$12="","",Dane!$F$12)</f>
        <v>Chemia</v>
      </c>
      <c r="C387" s="285">
        <f>IF(OR(ISTEXT('Oceny I'!$K$36),ISBLANK('Oceny I'!$K$36)),"",CHOOSE('Oceny I'!$K$36,"niedostateczny","dopuszczający","dostateczny","dobry","bardzo dobry","celujący"))</f>
      </c>
      <c r="D387" s="286"/>
      <c r="E387" s="49"/>
      <c r="F387" s="48">
        <v>10</v>
      </c>
      <c r="G387" s="51" t="str">
        <f>IF(Dane!$F$12="","",Dane!$F$12)</f>
        <v>Chemia</v>
      </c>
      <c r="H387" s="285">
        <f>IF(OR(ISTEXT('Oceny I'!$K$37),ISBLANK('Oceny I'!$K$37)),"",CHOOSE('Oceny I'!$K$37,"niedostateczny","dopuszczający","dostateczny","dobry","bardzo dobry","celujący"))</f>
      </c>
      <c r="I387" s="286"/>
    </row>
    <row r="388" spans="1:9" s="50" customFormat="1" ht="16.5" customHeight="1">
      <c r="A388" s="48">
        <v>11</v>
      </c>
      <c r="B388" s="51" t="str">
        <f>IF(Dane!$F$13="","",Dane!$F$13)</f>
        <v>Geografia</v>
      </c>
      <c r="C388" s="285">
        <f>IF(OR(ISTEXT('Oceny I'!$L$36),ISBLANK('Oceny I'!$L$36)),"",CHOOSE('Oceny I'!$L$36,"niedostateczny","dopuszczający","dostateczny","dobry","bardzo dobry","celujący"))</f>
      </c>
      <c r="D388" s="286"/>
      <c r="E388" s="49"/>
      <c r="F388" s="48">
        <v>11</v>
      </c>
      <c r="G388" s="51" t="str">
        <f>IF(Dane!$F$13="","",Dane!$F$13)</f>
        <v>Geografia</v>
      </c>
      <c r="H388" s="285">
        <f>IF(OR(ISTEXT('Oceny I'!$L$37),ISBLANK('Oceny I'!$L$37)),"",CHOOSE('Oceny I'!$L$37,"niedostateczny","dopuszczający","dostateczny","dobry","bardzo dobry","celujący"))</f>
      </c>
      <c r="I388" s="286"/>
    </row>
    <row r="389" spans="1:9" s="50" customFormat="1" ht="16.5" customHeight="1">
      <c r="A389" s="48">
        <v>12</v>
      </c>
      <c r="B389" s="51" t="str">
        <f>IF(Dane!$F$14="","",Dane!$F$14)</f>
        <v>Historia</v>
      </c>
      <c r="C389" s="285">
        <f>IF(OR(ISTEXT('Oceny I'!$M$36),ISBLANK('Oceny I'!$M$36)),"",CHOOSE('Oceny I'!$M$36,"niedostateczny","dopuszczający","dostateczny","dobry","bardzo dobry","celujący"))</f>
      </c>
      <c r="D389" s="286"/>
      <c r="E389" s="49"/>
      <c r="F389" s="48">
        <v>12</v>
      </c>
      <c r="G389" s="51" t="str">
        <f>IF(Dane!$F$14="","",Dane!$F$14)</f>
        <v>Historia</v>
      </c>
      <c r="H389" s="285">
        <f>IF(OR(ISTEXT('Oceny I'!$M$37),ISBLANK('Oceny I'!$M$37)),"",CHOOSE('Oceny I'!$M$37,"niedostateczny","dopuszczający","dostateczny","dobry","bardzo dobry","celujący"))</f>
      </c>
      <c r="I389" s="286"/>
    </row>
    <row r="390" spans="1:9" s="50" customFormat="1" ht="16.5" customHeight="1">
      <c r="A390" s="48">
        <v>13</v>
      </c>
      <c r="B390" s="51" t="str">
        <f>IF(Dane!$F$15="","",Dane!$F$15)</f>
        <v>W-F</v>
      </c>
      <c r="C390" s="285">
        <f>IF(OR(ISTEXT('Oceny I'!$N$36),ISBLANK('Oceny I'!$N$36)),"",CHOOSE('Oceny I'!$N$36,"niedostateczny","dopuszczający","dostateczny","dobry","bardzo dobry","celujący"))</f>
      </c>
      <c r="D390" s="286"/>
      <c r="E390" s="49"/>
      <c r="F390" s="48">
        <v>13</v>
      </c>
      <c r="G390" s="51" t="str">
        <f>IF(Dane!$F$15="","",Dane!$F$15)</f>
        <v>W-F</v>
      </c>
      <c r="H390" s="285">
        <f>IF(OR(ISTEXT('Oceny I'!$N$37),ISBLANK('Oceny I'!$N$37)),"",CHOOSE('Oceny I'!$N$37,"niedostateczny","dopuszczający","dostateczny","dobry","bardzo dobry","celujący"))</f>
      </c>
      <c r="I390" s="286"/>
    </row>
    <row r="391" spans="1:9" s="50" customFormat="1" ht="16.5" customHeight="1">
      <c r="A391" s="48">
        <v>14</v>
      </c>
      <c r="B391" s="51" t="str">
        <f>IF(Dane!$F$16="","",Dane!$F$16)</f>
        <v>Podstawy. przeds.</v>
      </c>
      <c r="C391" s="285">
        <f>IF(OR(ISTEXT('Oceny I'!$O$36),ISBLANK('Oceny I'!$O$36)),"",CHOOSE('Oceny I'!$O$36,"niedostateczny","dopuszczający","dostateczny","dobry","bardzo dobry","celujący"))</f>
      </c>
      <c r="D391" s="286"/>
      <c r="E391" s="49"/>
      <c r="F391" s="48">
        <v>14</v>
      </c>
      <c r="G391" s="51" t="str">
        <f>IF(Dane!$F$16="","",Dane!$F$16)</f>
        <v>Podstawy. przeds.</v>
      </c>
      <c r="H391" s="285">
        <f>IF(OR(ISTEXT('Oceny I'!$O$37),ISBLANK('Oceny I'!$O$37)),"",CHOOSE('Oceny I'!$O$37,"niedostateczny","dopuszczający","dostateczny","dobry","bardzo dobry","celujący"))</f>
      </c>
      <c r="I391" s="286"/>
    </row>
    <row r="392" spans="1:9" s="50" customFormat="1" ht="16.5" customHeight="1">
      <c r="A392" s="48">
        <v>15</v>
      </c>
      <c r="B392" s="51" t="str">
        <f>IF(Dane!$F$17="","",Dane!$F$17)</f>
        <v>Funkcj. przed. w. w.</v>
      </c>
      <c r="C392" s="285">
        <f>IF(OR(ISTEXT('Oceny I'!$P$36),ISBLANK('Oceny I'!$P$36)),"",CHOOSE('Oceny I'!$P$36,"niedostateczny","dopuszczający","dostateczny","dobry","bardzo dobry","celujący"))</f>
      </c>
      <c r="D392" s="286"/>
      <c r="E392" s="49"/>
      <c r="F392" s="48">
        <v>15</v>
      </c>
      <c r="G392" s="51" t="str">
        <f>IF(Dane!$F$17="","",Dane!$F$17)</f>
        <v>Funkcj. przed. w. w.</v>
      </c>
      <c r="H392" s="285">
        <f>IF(OR(ISTEXT('Oceny I'!$P$37),ISBLANK('Oceny I'!$P$37)),"",CHOOSE('Oceny I'!$P$37,"niedostateczny","dopuszczający","dostateczny","dobry","bardzo dobry","celujący"))</f>
      </c>
      <c r="I392" s="286"/>
    </row>
    <row r="393" spans="1:9" s="50" customFormat="1" ht="16.5" customHeight="1">
      <c r="A393" s="48">
        <v>16</v>
      </c>
      <c r="B393" s="51" t="str">
        <f>IF(Dane!$F$18="","",Dane!$F$18)</f>
        <v>Praca biurowa</v>
      </c>
      <c r="C393" s="285">
        <f>IF(OR(ISTEXT('Oceny I'!$Q$36),ISBLANK('Oceny I'!$Q$36)),"",CHOOSE('Oceny I'!$Q$36,"niedostateczny","dopuszczający","dostateczny","dobry","bardzo dobry","celujący"))</f>
      </c>
      <c r="D393" s="286"/>
      <c r="E393" s="49"/>
      <c r="F393" s="48">
        <v>16</v>
      </c>
      <c r="G393" s="51" t="str">
        <f>IF(Dane!$F$18="","",Dane!$F$18)</f>
        <v>Praca biurowa</v>
      </c>
      <c r="H393" s="285">
        <f>IF(OR(ISTEXT('Oceny I'!$Q$37),ISBLANK('Oceny I'!$Q$37)),"",CHOOSE('Oceny I'!$Q$37,"niedostateczny","dopuszczający","dostateczny","dobry","bardzo dobry","celujący"))</f>
      </c>
      <c r="I393" s="286"/>
    </row>
    <row r="394" spans="1:9" s="50" customFormat="1" ht="16.5" customHeight="1">
      <c r="A394" s="48">
        <v>17</v>
      </c>
      <c r="B394" s="51">
        <f>IF(Dane!$F$19="","",Dane!$F$19)</f>
      </c>
      <c r="C394" s="285">
        <f>IF(OR(ISTEXT('Oceny I'!$S$36),ISBLANK('Oceny I'!$S$36)),"",CHOOSE('Oceny I'!$S$36,"niedostateczny","dopuszczający","dostateczny","dobry","bardzo dobry","celujący"))</f>
      </c>
      <c r="D394" s="286"/>
      <c r="E394" s="49"/>
      <c r="F394" s="48">
        <v>17</v>
      </c>
      <c r="G394" s="51">
        <f>IF(Dane!$F$19="","",Dane!$F$19)</f>
      </c>
      <c r="H394" s="285">
        <f>IF(OR(ISTEXT('Oceny I'!$S$37),ISBLANK('Oceny I'!$S$37)),"",CHOOSE('Oceny I'!$S$37,"niedostateczny","dopuszczający","dostateczny","dobry","bardzo dobry","celujący"))</f>
      </c>
      <c r="I394" s="286"/>
    </row>
    <row r="395" spans="1:9" s="50" customFormat="1" ht="16.5" customHeight="1">
      <c r="A395" s="99">
        <v>18</v>
      </c>
      <c r="B395" s="51">
        <f>IF(Dane!$F$20="","",Dane!$F$20)</f>
      </c>
      <c r="C395" s="285">
        <f>IF(OR(ISTEXT('Oceny I'!$T$36),ISBLANK('Oceny I'!$T$36)),"",CHOOSE('Oceny I'!$T$36,"niedostateczny","dopuszczający","dostateczny","dobry","bardzo dobry","celujący"))</f>
      </c>
      <c r="D395" s="286"/>
      <c r="E395" s="49"/>
      <c r="F395" s="99">
        <v>18</v>
      </c>
      <c r="G395" s="51">
        <f>IF(Dane!$F$20="","",Dane!$F$20)</f>
      </c>
      <c r="H395" s="285">
        <f>IF(OR(ISTEXT('Oceny I'!$T$37),ISBLANK('Oceny I'!$T$37)),"",CHOOSE('Oceny I'!$T$37,"niedostateczny","dopuszczający","dostateczny","dobry","bardzo dobry","celujący"))</f>
      </c>
      <c r="I395" s="286"/>
    </row>
    <row r="396" spans="1:9" s="50" customFormat="1" ht="16.5" customHeight="1">
      <c r="A396" s="290"/>
      <c r="B396" s="51" t="s">
        <v>69</v>
      </c>
      <c r="C396" s="74">
        <f>'Oceny I'!$AD$36</f>
        <v>0</v>
      </c>
      <c r="D396" s="75"/>
      <c r="E396" s="49"/>
      <c r="F396" s="290"/>
      <c r="G396" s="51" t="s">
        <v>69</v>
      </c>
      <c r="H396" s="74">
        <f>'Oceny I'!$AD$37</f>
        <v>0</v>
      </c>
      <c r="I396" s="78"/>
    </row>
    <row r="397" spans="1:9" s="50" customFormat="1" ht="16.5" customHeight="1">
      <c r="A397" s="291"/>
      <c r="B397" s="51" t="s">
        <v>70</v>
      </c>
      <c r="C397" s="74">
        <f>'Oceny I'!$AE$36</f>
        <v>0</v>
      </c>
      <c r="D397" s="75"/>
      <c r="E397" s="49"/>
      <c r="F397" s="291"/>
      <c r="G397" s="51" t="s">
        <v>70</v>
      </c>
      <c r="H397" s="74">
        <f>'Oceny I'!$AE$37</f>
        <v>0</v>
      </c>
      <c r="I397" s="78"/>
    </row>
    <row r="398" spans="1:9" s="50" customFormat="1" ht="16.5" customHeight="1">
      <c r="A398" s="291"/>
      <c r="B398" s="51" t="s">
        <v>85</v>
      </c>
      <c r="C398" s="52">
        <f>SUM(C396:C397)</f>
        <v>0</v>
      </c>
      <c r="D398" s="76">
        <f>mieś!$U36</f>
      </c>
      <c r="E398" s="49"/>
      <c r="F398" s="291"/>
      <c r="G398" s="51" t="s">
        <v>85</v>
      </c>
      <c r="H398" s="52">
        <f>SUM(H396:H397)</f>
        <v>0</v>
      </c>
      <c r="I398" s="76">
        <f>mieś!$U37</f>
      </c>
    </row>
    <row r="399" spans="1:9" s="50" customFormat="1" ht="16.5" customHeight="1">
      <c r="A399" s="292"/>
      <c r="B399" s="51" t="s">
        <v>156</v>
      </c>
      <c r="C399" s="52">
        <f>'Oceny I'!$AF$36</f>
        <v>0</v>
      </c>
      <c r="D399" s="303">
        <f>'Oceny I'!AB36</f>
      </c>
      <c r="E399" s="49"/>
      <c r="F399" s="292"/>
      <c r="G399" s="51" t="s">
        <v>156</v>
      </c>
      <c r="H399" s="52">
        <f>'Oceny I'!$AF$37</f>
        <v>0</v>
      </c>
      <c r="I399" s="304">
        <f>'Oceny I'!AB37</f>
      </c>
    </row>
    <row r="400" spans="1:8" s="50" customFormat="1" ht="9" customHeight="1">
      <c r="A400" s="54"/>
      <c r="B400" s="54"/>
      <c r="C400" s="55"/>
      <c r="D400" s="55"/>
      <c r="E400" s="53"/>
      <c r="F400" s="54"/>
      <c r="G400" s="54"/>
      <c r="H400" s="55"/>
    </row>
    <row r="401" spans="1:9" s="62" customFormat="1" ht="21" customHeight="1">
      <c r="A401" s="60">
        <f>Dane!A38</f>
        <v>35</v>
      </c>
      <c r="B401" s="287">
        <f>Dane!B38</f>
        <v>0</v>
      </c>
      <c r="C401" s="288"/>
      <c r="D401" s="289"/>
      <c r="E401" s="61"/>
      <c r="F401" s="60">
        <f>Dane!A39</f>
        <v>36</v>
      </c>
      <c r="G401" s="287">
        <f>Dane!B39</f>
        <v>0</v>
      </c>
      <c r="H401" s="288"/>
      <c r="I401" s="289"/>
    </row>
    <row r="402" spans="1:9" s="50" customFormat="1" ht="16.5" customHeight="1">
      <c r="A402" s="48">
        <v>1</v>
      </c>
      <c r="B402" s="77" t="s">
        <v>72</v>
      </c>
      <c r="C402" s="293">
        <f>IF('Oceny I'!$U$38="wz","wzorowe",IF('Oceny I'!$U$38="bd","bardzo dobre",IF('Oceny I'!$U$38="db","dobre",IF('Oceny I'!$U$38="po","poprawne",IF('Oceny I'!$U$38="np","nieodpowiednie",IF('Oceny I'!$U$38="ng","naganne",""))))))</f>
      </c>
      <c r="D402" s="293"/>
      <c r="E402" s="49"/>
      <c r="F402" s="48">
        <v>1</v>
      </c>
      <c r="G402" s="77" t="s">
        <v>72</v>
      </c>
      <c r="H402" s="293">
        <f>IF('Oceny I'!$U$39="wz","wzorowe",IF('Oceny I'!$U$39="bd","bardzo dobre",IF('Oceny I'!$U$39="db","dobre",IF('Oceny I'!$U$39="po","poprawne",IF('Oceny I'!$U$39="np","nieodpowiednie",IF('Oceny I'!$U$39="ng","naganne",""))))))</f>
      </c>
      <c r="I402" s="293"/>
    </row>
    <row r="403" spans="1:9" s="50" customFormat="1" ht="16.5" customHeight="1">
      <c r="A403" s="48">
        <v>2</v>
      </c>
      <c r="B403" s="51" t="str">
        <f>IF(Dane!$F$4="","",Dane!$F$4)</f>
        <v>Religia</v>
      </c>
      <c r="C403" s="285">
        <f>IF(OR(ISTEXT('Oceny I'!$C$38),ISBLANK('Oceny I'!$C$38)),"",CHOOSE('Oceny I'!$C$38,"niedostateczny","dopuszczający","dostateczny","dobry","bardzo dobry","celujący"))</f>
      </c>
      <c r="D403" s="286"/>
      <c r="E403" s="49"/>
      <c r="F403" s="48">
        <v>2</v>
      </c>
      <c r="G403" s="51" t="str">
        <f>IF(Dane!$F$4="","",Dane!$F$4)</f>
        <v>Religia</v>
      </c>
      <c r="H403" s="285">
        <f>IF(OR(ISTEXT('Oceny I'!$C$39),ISBLANK('Oceny I'!$C$39)),"",CHOOSE('Oceny I'!$C$39,"niedostateczny","dopuszczający","dostateczny","dobry","bardzo dobry","celujący"))</f>
      </c>
      <c r="I403" s="286"/>
    </row>
    <row r="404" spans="1:9" s="50" customFormat="1" ht="16.5" customHeight="1">
      <c r="A404" s="48">
        <v>3</v>
      </c>
      <c r="B404" s="51" t="str">
        <f>IF(Dane!$F$5="","",Dane!$F$5)</f>
        <v>Język polski</v>
      </c>
      <c r="C404" s="285">
        <f>IF(OR(ISTEXT('Oceny I'!$D$38),ISBLANK('Oceny I'!$D$38)),"",CHOOSE('Oceny I'!$D$38,"niedostateczny","dopuszczający","dostateczny","dobry","bardzo dobry","celujący"))</f>
      </c>
      <c r="D404" s="286"/>
      <c r="E404" s="49"/>
      <c r="F404" s="48">
        <v>3</v>
      </c>
      <c r="G404" s="51" t="str">
        <f>IF(Dane!$F$5="","",Dane!$F$5)</f>
        <v>Język polski</v>
      </c>
      <c r="H404" s="285">
        <f>IF(OR(ISTEXT('Oceny I'!$D$39),ISBLANK('Oceny I'!$D$39)),"",CHOOSE('Oceny I'!$D$39,"niedostateczny","dopuszczający","dostateczny","dobry","bardzo dobry","celujący"))</f>
      </c>
      <c r="I404" s="286"/>
    </row>
    <row r="405" spans="1:9" s="50" customFormat="1" ht="16.5" customHeight="1">
      <c r="A405" s="48">
        <v>4</v>
      </c>
      <c r="B405" s="51" t="str">
        <f>IF(Dane!$F$6="","",Dane!$F$6)</f>
        <v>Język niemiecki</v>
      </c>
      <c r="C405" s="285" t="str">
        <f>IF(OR(ISTEXT('Oceny I'!$E$38),ISBLANK('Oceny I'!$E$38)),"--------",CHOOSE('Oceny I'!$E$38,"niedostateczny","dopuszczający","dostateczny","dobry","bardzo dobry","celujący"))</f>
        <v>--------</v>
      </c>
      <c r="D405" s="286"/>
      <c r="E405" s="49"/>
      <c r="F405" s="48">
        <v>4</v>
      </c>
      <c r="G405" s="51" t="str">
        <f>IF(Dane!$F$6="","",Dane!$F$6)</f>
        <v>Język niemiecki</v>
      </c>
      <c r="H405" s="285" t="str">
        <f>IF(OR(ISTEXT('Oceny I'!$E$39),ISBLANK('Oceny I'!$E$39)),"--------",CHOOSE('Oceny I'!$E$39,"niedostateczny","dopuszczający","dostateczny","dobry","bardzo dobry","celujący"))</f>
        <v>--------</v>
      </c>
      <c r="I405" s="286"/>
    </row>
    <row r="406" spans="1:9" s="50" customFormat="1" ht="16.5" customHeight="1">
      <c r="A406" s="48">
        <v>5</v>
      </c>
      <c r="B406" s="51" t="str">
        <f>IF(Dane!$F$7="","",Dane!$F$7)</f>
        <v>Język angielski</v>
      </c>
      <c r="C406" s="285" t="str">
        <f>IF(OR(ISTEXT('Oceny I'!$F$38),ISBLANK('Oceny I'!$F$38)),"--------",CHOOSE('Oceny I'!$F$38,"niedostateczny","dopuszczający","dostateczny","dobry","bardzo dobry","celujący"))</f>
        <v>--------</v>
      </c>
      <c r="D406" s="286"/>
      <c r="E406" s="49"/>
      <c r="F406" s="48">
        <v>5</v>
      </c>
      <c r="G406" s="51" t="str">
        <f>IF(Dane!$F$7="","",Dane!$F$7)</f>
        <v>Język angielski</v>
      </c>
      <c r="H406" s="285" t="str">
        <f>IF(OR(ISTEXT('Oceny I'!$F$39),ISBLANK('Oceny I'!$F$39)),"--------",CHOOSE('Oceny I'!$F$39,"niedostateczny","dopuszczający","dostateczny","dobry","bardzo dobry","celujący"))</f>
        <v>--------</v>
      </c>
      <c r="I406" s="286"/>
    </row>
    <row r="407" spans="1:9" s="50" customFormat="1" ht="16.5" customHeight="1">
      <c r="A407" s="48">
        <v>6</v>
      </c>
      <c r="B407" s="51" t="str">
        <f>IF(Dane!$F$8="","",Dane!$F$8)</f>
        <v>Język francuski</v>
      </c>
      <c r="C407" s="285" t="str">
        <f>IF(OR(ISTEXT('Oceny I'!$G$38),ISBLANK('Oceny I'!$G$38)),"--------",CHOOSE('Oceny I'!$G$38,"niedostateczny","dopuszczający","dostateczny","dobry","bardzo dobry","celujący"))</f>
        <v>--------</v>
      </c>
      <c r="D407" s="286"/>
      <c r="E407" s="49"/>
      <c r="F407" s="48">
        <v>6</v>
      </c>
      <c r="G407" s="51" t="str">
        <f>IF(Dane!$F$8="","",Dane!$F$8)</f>
        <v>Język francuski</v>
      </c>
      <c r="H407" s="285" t="str">
        <f>IF(OR(ISTEXT('Oceny I'!$G$39),ISBLANK('Oceny I'!$G$39)),"--------",CHOOSE('Oceny I'!$G$39,"niedostateczny","dopuszczający","dostateczny","dobry","bardzo dobry","celujący"))</f>
        <v>--------</v>
      </c>
      <c r="I407" s="286"/>
    </row>
    <row r="408" spans="1:9" s="50" customFormat="1" ht="16.5" customHeight="1">
      <c r="A408" s="48">
        <v>7</v>
      </c>
      <c r="B408" s="51" t="str">
        <f>IF(Dane!$F$9="","",Dane!$F$9)</f>
        <v>Język rosyjski</v>
      </c>
      <c r="C408" s="285" t="str">
        <f>IF(OR(ISTEXT('Oceny I'!$H$38),ISBLANK('Oceny I'!$H$38)),"--------",CHOOSE('Oceny I'!$H$38,"niedostateczny","dopuszczający","dostateczny","dobry","bardzo dobry","celujący"))</f>
        <v>--------</v>
      </c>
      <c r="D408" s="286"/>
      <c r="E408" s="49"/>
      <c r="F408" s="48">
        <v>7</v>
      </c>
      <c r="G408" s="51" t="str">
        <f>IF(Dane!$F$9="","",Dane!$F$9)</f>
        <v>Język rosyjski</v>
      </c>
      <c r="H408" s="285" t="str">
        <f>IF(OR(ISTEXT('Oceny I'!$H$39),ISBLANK('Oceny I'!$H$39)),"--------",CHOOSE('Oceny I'!$H$39,"niedostateczny","dopuszczający","dostateczny","dobry","bardzo dobry","celujący"))</f>
        <v>--------</v>
      </c>
      <c r="I408" s="286"/>
    </row>
    <row r="409" spans="1:9" s="50" customFormat="1" ht="16.5" customHeight="1">
      <c r="A409" s="48">
        <v>8</v>
      </c>
      <c r="B409" s="51" t="str">
        <f>IF(Dane!$F$10="","",Dane!$F$10)</f>
        <v>Matematyka</v>
      </c>
      <c r="C409" s="285">
        <f>IF(OR(ISTEXT('Oceny I'!$I$38),ISBLANK('Oceny I'!$I$38)),"",CHOOSE('Oceny I'!$I$38,"niedostateczny","dopuszczający","dostateczny","dobry","bardzo dobry","celujący"))</f>
      </c>
      <c r="D409" s="286"/>
      <c r="E409" s="49"/>
      <c r="F409" s="48">
        <v>8</v>
      </c>
      <c r="G409" s="51" t="str">
        <f>IF(Dane!$F$10="","",Dane!$F$10)</f>
        <v>Matematyka</v>
      </c>
      <c r="H409" s="285">
        <f>IF(OR(ISTEXT('Oceny I'!$I$39),ISBLANK('Oceny I'!$I$39)),"",CHOOSE('Oceny I'!$I$39,"niedostateczny","dopuszczający","dostateczny","dobry","bardzo dobry","celujący"))</f>
      </c>
      <c r="I409" s="286"/>
    </row>
    <row r="410" spans="1:9" s="50" customFormat="1" ht="16.5" customHeight="1">
      <c r="A410" s="48">
        <v>9</v>
      </c>
      <c r="B410" s="51" t="str">
        <f>IF(Dane!$F$11="","",Dane!$F$11)</f>
        <v>Fizyka</v>
      </c>
      <c r="C410" s="285">
        <f>IF(OR(ISTEXT('Oceny I'!$J$38),ISBLANK('Oceny I'!$J$38)),"",CHOOSE('Oceny I'!$J$38,"niedostateczny","dopuszczający","dostateczny","dobry","bardzo dobry","celujący"))</f>
      </c>
      <c r="D410" s="286"/>
      <c r="E410" s="49"/>
      <c r="F410" s="48">
        <v>9</v>
      </c>
      <c r="G410" s="51" t="str">
        <f>IF(Dane!$F$11="","",Dane!$F$11)</f>
        <v>Fizyka</v>
      </c>
      <c r="H410" s="285">
        <f>IF(OR(ISTEXT('Oceny I'!$J$39),ISBLANK('Oceny I'!$J$39)),"",CHOOSE('Oceny I'!$J$39,"niedostateczny","dopuszczający","dostateczny","dobry","bardzo dobry","celujący"))</f>
      </c>
      <c r="I410" s="286"/>
    </row>
    <row r="411" spans="1:9" s="50" customFormat="1" ht="16.5" customHeight="1">
      <c r="A411" s="48">
        <v>10</v>
      </c>
      <c r="B411" s="51" t="str">
        <f>IF(Dane!$F$12="","",Dane!$F$12)</f>
        <v>Chemia</v>
      </c>
      <c r="C411" s="285">
        <f>IF(OR(ISTEXT('Oceny I'!$K$38),ISBLANK('Oceny I'!$K$38)),"",CHOOSE('Oceny I'!$K$38,"niedostateczny","dopuszczający","dostateczny","dobry","bardzo dobry","celujący"))</f>
      </c>
      <c r="D411" s="286"/>
      <c r="E411" s="49"/>
      <c r="F411" s="48">
        <v>10</v>
      </c>
      <c r="G411" s="51" t="str">
        <f>IF(Dane!$F$12="","",Dane!$F$12)</f>
        <v>Chemia</v>
      </c>
      <c r="H411" s="285">
        <f>IF(OR(ISTEXT('Oceny I'!$K$39),ISBLANK('Oceny I'!$K$39)),"",CHOOSE('Oceny I'!$K$39,"niedostateczny","dopuszczający","dostateczny","dobry","bardzo dobry","celujący"))</f>
      </c>
      <c r="I411" s="286"/>
    </row>
    <row r="412" spans="1:9" s="50" customFormat="1" ht="16.5" customHeight="1">
      <c r="A412" s="48">
        <v>11</v>
      </c>
      <c r="B412" s="51" t="str">
        <f>IF(Dane!$F$13="","",Dane!$F$13)</f>
        <v>Geografia</v>
      </c>
      <c r="C412" s="285">
        <f>IF(OR(ISTEXT('Oceny I'!$L$38),ISBLANK('Oceny I'!$L$38)),"",CHOOSE('Oceny I'!$L$38,"niedostateczny","dopuszczający","dostateczny","dobry","bardzo dobry","celujący"))</f>
      </c>
      <c r="D412" s="286"/>
      <c r="E412" s="49"/>
      <c r="F412" s="48">
        <v>11</v>
      </c>
      <c r="G412" s="51" t="str">
        <f>IF(Dane!$F$13="","",Dane!$F$13)</f>
        <v>Geografia</v>
      </c>
      <c r="H412" s="285">
        <f>IF(OR(ISTEXT('Oceny I'!$L$39),ISBLANK('Oceny I'!$L$39)),"",CHOOSE('Oceny I'!$L$39,"niedostateczny","dopuszczający","dostateczny","dobry","bardzo dobry","celujący"))</f>
      </c>
      <c r="I412" s="286"/>
    </row>
    <row r="413" spans="1:9" s="50" customFormat="1" ht="16.5" customHeight="1">
      <c r="A413" s="48">
        <v>12</v>
      </c>
      <c r="B413" s="51" t="str">
        <f>IF(Dane!$F$14="","",Dane!$F$14)</f>
        <v>Historia</v>
      </c>
      <c r="C413" s="285">
        <f>IF(OR(ISTEXT('Oceny I'!$M$38),ISBLANK('Oceny I'!$M$38)),"",CHOOSE('Oceny I'!$M$38,"niedostateczny","dopuszczający","dostateczny","dobry","bardzo dobry","celujący"))</f>
      </c>
      <c r="D413" s="286"/>
      <c r="E413" s="49"/>
      <c r="F413" s="48">
        <v>12</v>
      </c>
      <c r="G413" s="51" t="str">
        <f>IF(Dane!$F$14="","",Dane!$F$14)</f>
        <v>Historia</v>
      </c>
      <c r="H413" s="285">
        <f>IF(OR(ISTEXT('Oceny I'!$M$39),ISBLANK('Oceny I'!$M$39)),"",CHOOSE('Oceny I'!$M$39,"niedostateczny","dopuszczający","dostateczny","dobry","bardzo dobry","celujący"))</f>
      </c>
      <c r="I413" s="286"/>
    </row>
    <row r="414" spans="1:9" s="50" customFormat="1" ht="16.5" customHeight="1">
      <c r="A414" s="48">
        <v>13</v>
      </c>
      <c r="B414" s="51" t="str">
        <f>IF(Dane!$F$15="","",Dane!$F$15)</f>
        <v>W-F</v>
      </c>
      <c r="C414" s="285">
        <f>IF(OR(ISTEXT('Oceny I'!$N$38),ISBLANK('Oceny I'!$N$38)),"",CHOOSE('Oceny I'!$N$38,"niedostateczny","dopuszczający","dostateczny","dobry","bardzo dobry","celujący"))</f>
      </c>
      <c r="D414" s="286"/>
      <c r="E414" s="49"/>
      <c r="F414" s="48">
        <v>13</v>
      </c>
      <c r="G414" s="51" t="str">
        <f>IF(Dane!$F$15="","",Dane!$F$15)</f>
        <v>W-F</v>
      </c>
      <c r="H414" s="285">
        <f>IF(OR(ISTEXT('Oceny I'!$N$39),ISBLANK('Oceny I'!$N$39)),"",CHOOSE('Oceny I'!$N$39,"niedostateczny","dopuszczający","dostateczny","dobry","bardzo dobry","celujący"))</f>
      </c>
      <c r="I414" s="286"/>
    </row>
    <row r="415" spans="1:9" s="50" customFormat="1" ht="16.5" customHeight="1">
      <c r="A415" s="48">
        <v>14</v>
      </c>
      <c r="B415" s="51" t="str">
        <f>IF(Dane!$F$16="","",Dane!$F$16)</f>
        <v>Podstawy. przeds.</v>
      </c>
      <c r="C415" s="285">
        <f>IF(OR(ISTEXT('Oceny I'!$O$38),ISBLANK('Oceny I'!$O$38)),"",CHOOSE('Oceny I'!$O$38,"niedostateczny","dopuszczający","dostateczny","dobry","bardzo dobry","celujący"))</f>
      </c>
      <c r="D415" s="286"/>
      <c r="E415" s="49"/>
      <c r="F415" s="48">
        <v>14</v>
      </c>
      <c r="G415" s="51" t="str">
        <f>IF(Dane!$F$16="","",Dane!$F$16)</f>
        <v>Podstawy. przeds.</v>
      </c>
      <c r="H415" s="285">
        <f>IF(OR(ISTEXT('Oceny I'!$O$39),ISBLANK('Oceny I'!$O$39)),"",CHOOSE('Oceny I'!$O$39,"niedostateczny","dopuszczający","dostateczny","dobry","bardzo dobry","celujący"))</f>
      </c>
      <c r="I415" s="286"/>
    </row>
    <row r="416" spans="1:9" s="50" customFormat="1" ht="16.5" customHeight="1">
      <c r="A416" s="48">
        <v>15</v>
      </c>
      <c r="B416" s="51" t="str">
        <f>IF(Dane!$F$17="","",Dane!$F$17)</f>
        <v>Funkcj. przed. w. w.</v>
      </c>
      <c r="C416" s="285">
        <f>IF(OR(ISTEXT('Oceny I'!$P$38),ISBLANK('Oceny I'!$P$38)),"",CHOOSE('Oceny I'!$P$38,"niedostateczny","dopuszczający","dostateczny","dobry","bardzo dobry","celujący"))</f>
      </c>
      <c r="D416" s="286"/>
      <c r="E416" s="49"/>
      <c r="F416" s="48">
        <v>15</v>
      </c>
      <c r="G416" s="51" t="str">
        <f>IF(Dane!$F$17="","",Dane!$F$17)</f>
        <v>Funkcj. przed. w. w.</v>
      </c>
      <c r="H416" s="285">
        <f>IF(OR(ISTEXT('Oceny I'!$P$39),ISBLANK('Oceny I'!$P$39)),"",CHOOSE('Oceny I'!$P$39,"niedostateczny","dopuszczający","dostateczny","dobry","bardzo dobry","celujący"))</f>
      </c>
      <c r="I416" s="286"/>
    </row>
    <row r="417" spans="1:9" s="50" customFormat="1" ht="16.5" customHeight="1">
      <c r="A417" s="48">
        <v>16</v>
      </c>
      <c r="B417" s="51" t="str">
        <f>IF(Dane!$F$18="","",Dane!$F$18)</f>
        <v>Praca biurowa</v>
      </c>
      <c r="C417" s="285">
        <f>IF(OR(ISTEXT('Oceny I'!$Q$38),ISBLANK('Oceny I'!$Q$38)),"",CHOOSE('Oceny I'!$Q$38,"niedostateczny","dopuszczający","dostateczny","dobry","bardzo dobry","celujący"))</f>
      </c>
      <c r="D417" s="286"/>
      <c r="E417" s="49"/>
      <c r="F417" s="48">
        <v>16</v>
      </c>
      <c r="G417" s="51" t="str">
        <f>IF(Dane!$F$18="","",Dane!$F$18)</f>
        <v>Praca biurowa</v>
      </c>
      <c r="H417" s="285">
        <f>IF(OR(ISTEXT('Oceny I'!$Q$39),ISBLANK('Oceny I'!$Q$39)),"",CHOOSE('Oceny I'!$Q$39,"niedostateczny","dopuszczający","dostateczny","dobry","bardzo dobry","celujący"))</f>
      </c>
      <c r="I417" s="286"/>
    </row>
    <row r="418" spans="1:9" s="50" customFormat="1" ht="16.5" customHeight="1">
      <c r="A418" s="48">
        <v>17</v>
      </c>
      <c r="B418" s="51">
        <f>IF(Dane!$F$19="","",Dane!$F$19)</f>
      </c>
      <c r="C418" s="285">
        <f>IF(OR(ISTEXT('Oceny I'!$S$38),ISBLANK('Oceny I'!$S$38)),"",CHOOSE('Oceny I'!$S$38,"niedostateczny","dopuszczający","dostateczny","dobry","bardzo dobry","celujący"))</f>
      </c>
      <c r="D418" s="286"/>
      <c r="E418" s="49"/>
      <c r="F418" s="48">
        <v>17</v>
      </c>
      <c r="G418" s="51">
        <f>IF(Dane!$F$19="","",Dane!$F$19)</f>
      </c>
      <c r="H418" s="285">
        <f>IF(OR(ISTEXT('Oceny I'!$S$39),ISBLANK('Oceny I'!$S$39)),"",CHOOSE('Oceny I'!$S$39,"niedostateczny","dopuszczający","dostateczny","dobry","bardzo dobry","celujący"))</f>
      </c>
      <c r="I418" s="286"/>
    </row>
    <row r="419" spans="1:9" s="50" customFormat="1" ht="16.5" customHeight="1">
      <c r="A419" s="99">
        <v>18</v>
      </c>
      <c r="B419" s="51">
        <f>IF(Dane!$F$20="","",Dane!$F$20)</f>
      </c>
      <c r="C419" s="285">
        <f>IF(OR(ISTEXT('Oceny I'!$T$38),ISBLANK('Oceny I'!$T$38)),"",CHOOSE('Oceny I'!$T$38,"niedostateczny","dopuszczający","dostateczny","dobry","bardzo dobry","celujący"))</f>
      </c>
      <c r="D419" s="286"/>
      <c r="E419" s="49"/>
      <c r="F419" s="99">
        <v>18</v>
      </c>
      <c r="G419" s="51">
        <f>IF(Dane!$F$20="","",Dane!$F$20)</f>
      </c>
      <c r="H419" s="285">
        <f>IF(OR(ISTEXT('Oceny I'!$T$39),ISBLANK('Oceny I'!$T$39)),"",CHOOSE('Oceny I'!$T$39,"niedostateczny","dopuszczający","dostateczny","dobry","bardzo dobry","celujący"))</f>
      </c>
      <c r="I419" s="286"/>
    </row>
    <row r="420" spans="1:9" s="50" customFormat="1" ht="16.5" customHeight="1">
      <c r="A420" s="290"/>
      <c r="B420" s="51" t="s">
        <v>69</v>
      </c>
      <c r="C420" s="74">
        <f>'Oceny I'!$AD$38</f>
        <v>0</v>
      </c>
      <c r="D420" s="75"/>
      <c r="E420" s="49"/>
      <c r="F420" s="290"/>
      <c r="G420" s="51" t="s">
        <v>69</v>
      </c>
      <c r="H420" s="74">
        <f>'Oceny I'!$AD$41</f>
        <v>0</v>
      </c>
      <c r="I420" s="78"/>
    </row>
    <row r="421" spans="1:9" s="50" customFormat="1" ht="16.5" customHeight="1">
      <c r="A421" s="291"/>
      <c r="B421" s="51" t="s">
        <v>70</v>
      </c>
      <c r="C421" s="74">
        <f>'Oceny I'!$AE$38</f>
        <v>0</v>
      </c>
      <c r="D421" s="75"/>
      <c r="E421" s="49"/>
      <c r="F421" s="291"/>
      <c r="G421" s="51" t="s">
        <v>70</v>
      </c>
      <c r="H421" s="74">
        <f>'Oceny I'!$AE$41</f>
        <v>0</v>
      </c>
      <c r="I421" s="78"/>
    </row>
    <row r="422" spans="1:9" s="50" customFormat="1" ht="16.5" customHeight="1">
      <c r="A422" s="291"/>
      <c r="B422" s="51" t="s">
        <v>85</v>
      </c>
      <c r="C422" s="52">
        <f>SUM(C420:C421)</f>
        <v>0</v>
      </c>
      <c r="D422" s="76">
        <f>mieś!$U38</f>
      </c>
      <c r="E422" s="49"/>
      <c r="F422" s="291"/>
      <c r="G422" s="51" t="s">
        <v>85</v>
      </c>
      <c r="H422" s="52">
        <f>SUM(H420:H421)</f>
        <v>0</v>
      </c>
      <c r="I422" s="76">
        <f>mieś!$U39</f>
      </c>
    </row>
    <row r="423" spans="1:9" s="50" customFormat="1" ht="16.5" customHeight="1">
      <c r="A423" s="292"/>
      <c r="B423" s="51" t="s">
        <v>156</v>
      </c>
      <c r="C423" s="52">
        <f>'Oceny I'!$AF$38</f>
        <v>0</v>
      </c>
      <c r="D423" s="303">
        <f>'Oceny I'!AB38</f>
      </c>
      <c r="E423" s="49"/>
      <c r="F423" s="292"/>
      <c r="G423" s="51" t="s">
        <v>156</v>
      </c>
      <c r="H423" s="52">
        <f>'Oceny I'!$AF$39</f>
        <v>0</v>
      </c>
      <c r="I423" s="304">
        <f>'Oceny I'!AB39</f>
      </c>
    </row>
    <row r="424" spans="1:9" s="62" customFormat="1" ht="21" customHeight="1">
      <c r="A424" s="60">
        <f>Dane!A40</f>
        <v>37</v>
      </c>
      <c r="B424" s="287">
        <f>Dane!B40</f>
        <v>0</v>
      </c>
      <c r="C424" s="288"/>
      <c r="D424" s="289"/>
      <c r="E424" s="61"/>
      <c r="F424" s="60">
        <f>Dane!A41</f>
        <v>38</v>
      </c>
      <c r="G424" s="287">
        <f>Dane!B41</f>
        <v>0</v>
      </c>
      <c r="H424" s="288"/>
      <c r="I424" s="289"/>
    </row>
    <row r="425" spans="1:9" s="50" customFormat="1" ht="16.5" customHeight="1">
      <c r="A425" s="48">
        <v>1</v>
      </c>
      <c r="B425" s="77" t="s">
        <v>72</v>
      </c>
      <c r="C425" s="293">
        <f>IF('Oceny I'!$U$40="wz","wzorowe",IF('Oceny I'!$U$40="bd","bardzo dobre",IF('Oceny I'!$U$40="db","dobre",IF('Oceny I'!$U$40="po","poprawne",IF('Oceny I'!$U$40="np","nieodpowiednie",IF('Oceny I'!$U$40="ng","naganne",""))))))</f>
      </c>
      <c r="D425" s="293"/>
      <c r="E425" s="49"/>
      <c r="F425" s="48">
        <v>1</v>
      </c>
      <c r="G425" s="77" t="s">
        <v>72</v>
      </c>
      <c r="H425" s="293">
        <f>IF('Oceny I'!$U$41="wz","wzorowe",IF('Oceny I'!$U$41="bd","bardzo dobre",IF('Oceny I'!$U$41="db","dobre",IF('Oceny I'!$U$41="po","poprawne",IF('Oceny I'!$U$41="np","nieodpowiednie",IF('Oceny I'!$U$41="ng","naganne",""))))))</f>
      </c>
      <c r="I425" s="293"/>
    </row>
    <row r="426" spans="1:9" s="50" customFormat="1" ht="16.5" customHeight="1">
      <c r="A426" s="48">
        <v>2</v>
      </c>
      <c r="B426" s="51" t="str">
        <f>IF(Dane!$F$4="","",Dane!$F$4)</f>
        <v>Religia</v>
      </c>
      <c r="C426" s="285">
        <f>IF(OR(ISTEXT('Oceny I'!$C$40),ISBLANK('Oceny I'!$C$40)),"",CHOOSE('Oceny I'!$C$40,"niedostateczny","dopuszczający","dostateczny","dobry","bardzo dobry","celujący"))</f>
      </c>
      <c r="D426" s="286"/>
      <c r="E426" s="49"/>
      <c r="F426" s="48">
        <v>2</v>
      </c>
      <c r="G426" s="51" t="str">
        <f>IF(Dane!$F$4="","",Dane!$F$4)</f>
        <v>Religia</v>
      </c>
      <c r="H426" s="285">
        <f>IF(OR(ISTEXT('Oceny I'!$C$41),ISBLANK('Oceny I'!$C$41)),"",CHOOSE('Oceny I'!$C$41,"niedostateczny","dopuszczający","dostateczny","dobry","bardzo dobry","celujący"))</f>
      </c>
      <c r="I426" s="286"/>
    </row>
    <row r="427" spans="1:9" s="50" customFormat="1" ht="16.5" customHeight="1">
      <c r="A427" s="48">
        <v>3</v>
      </c>
      <c r="B427" s="51" t="str">
        <f>IF(Dane!$F$5="","",Dane!$F$5)</f>
        <v>Język polski</v>
      </c>
      <c r="C427" s="285">
        <f>IF(OR(ISTEXT('Oceny I'!$D$40),ISBLANK('Oceny I'!$D$40)),"",CHOOSE('Oceny I'!$D$40,"niedostateczny","dopuszczający","dostateczny","dobry","bardzo dobry","celujący"))</f>
      </c>
      <c r="D427" s="286"/>
      <c r="E427" s="49"/>
      <c r="F427" s="48">
        <v>3</v>
      </c>
      <c r="G427" s="51" t="str">
        <f>IF(Dane!$F$5="","",Dane!$F$5)</f>
        <v>Język polski</v>
      </c>
      <c r="H427" s="285">
        <f>IF(OR(ISTEXT('Oceny I'!$D$41),ISBLANK('Oceny I'!$D$41)),"",CHOOSE('Oceny I'!$D$41,"niedostateczny","dopuszczający","dostateczny","dobry","bardzo dobry","celujący"))</f>
      </c>
      <c r="I427" s="286"/>
    </row>
    <row r="428" spans="1:9" s="50" customFormat="1" ht="16.5" customHeight="1">
      <c r="A428" s="48">
        <v>4</v>
      </c>
      <c r="B428" s="51" t="str">
        <f>IF(Dane!$F$6="","",Dane!$F$6)</f>
        <v>Język niemiecki</v>
      </c>
      <c r="C428" s="285" t="str">
        <f>IF(OR(ISTEXT('Oceny I'!$E$40),ISBLANK('Oceny I'!$E$40)),"--------",CHOOSE('Oceny I'!$E$40,"niedostateczny","dopuszczający","dostateczny","dobry","bardzo dobry","celujący"))</f>
        <v>--------</v>
      </c>
      <c r="D428" s="286"/>
      <c r="E428" s="49"/>
      <c r="F428" s="48">
        <v>4</v>
      </c>
      <c r="G428" s="51" t="str">
        <f>IF(Dane!$F$6="","",Dane!$F$6)</f>
        <v>Język niemiecki</v>
      </c>
      <c r="H428" s="285" t="str">
        <f>IF(OR(ISTEXT('Oceny I'!$E$41),ISBLANK('Oceny I'!$E$41)),"--------",CHOOSE('Oceny I'!$E$41,"niedostateczny","dopuszczający","dostateczny","dobry","bardzo dobry","celujący"))</f>
        <v>--------</v>
      </c>
      <c r="I428" s="286"/>
    </row>
    <row r="429" spans="1:9" s="50" customFormat="1" ht="16.5" customHeight="1">
      <c r="A429" s="48">
        <v>5</v>
      </c>
      <c r="B429" s="51" t="str">
        <f>IF(Dane!$F$7="","",Dane!$F$7)</f>
        <v>Język angielski</v>
      </c>
      <c r="C429" s="285" t="str">
        <f>IF(OR(ISTEXT('Oceny I'!$F$40),ISBLANK('Oceny I'!$F$40)),"--------",CHOOSE('Oceny I'!$F$40,"niedostateczny","dopuszczający","dostateczny","dobry","bardzo dobry","celujący"))</f>
        <v>--------</v>
      </c>
      <c r="D429" s="286"/>
      <c r="E429" s="49"/>
      <c r="F429" s="48">
        <v>5</v>
      </c>
      <c r="G429" s="51" t="str">
        <f>IF(Dane!$F$7="","",Dane!$F$7)</f>
        <v>Język angielski</v>
      </c>
      <c r="H429" s="285" t="str">
        <f>IF(OR(ISTEXT('Oceny I'!$F$41),ISBLANK('Oceny I'!$F$41)),"--------",CHOOSE('Oceny I'!$F$41,"niedostateczny","dopuszczający","dostateczny","dobry","bardzo dobry","celujący"))</f>
        <v>--------</v>
      </c>
      <c r="I429" s="286"/>
    </row>
    <row r="430" spans="1:9" s="50" customFormat="1" ht="16.5" customHeight="1">
      <c r="A430" s="48">
        <v>6</v>
      </c>
      <c r="B430" s="51" t="str">
        <f>IF(Dane!$F$8="","",Dane!$F$8)</f>
        <v>Język francuski</v>
      </c>
      <c r="C430" s="285" t="str">
        <f>IF(OR(ISTEXT('Oceny I'!$G$40),ISBLANK('Oceny I'!$G$40)),"--------",CHOOSE('Oceny I'!$G$40,"niedostateczny","dopuszczający","dostateczny","dobry","bardzo dobry","celujący"))</f>
        <v>--------</v>
      </c>
      <c r="D430" s="286"/>
      <c r="E430" s="49"/>
      <c r="F430" s="48">
        <v>6</v>
      </c>
      <c r="G430" s="51" t="str">
        <f>IF(Dane!$F$8="","",Dane!$F$8)</f>
        <v>Język francuski</v>
      </c>
      <c r="H430" s="285" t="str">
        <f>IF(OR(ISTEXT('Oceny I'!$G$41),ISBLANK('Oceny I'!$G$41)),"--------",CHOOSE('Oceny I'!$G$41,"niedostateczny","dopuszczający","dostateczny","dobry","bardzo dobry","celujący"))</f>
        <v>--------</v>
      </c>
      <c r="I430" s="286"/>
    </row>
    <row r="431" spans="1:9" s="50" customFormat="1" ht="16.5" customHeight="1">
      <c r="A431" s="48">
        <v>7</v>
      </c>
      <c r="B431" s="51" t="str">
        <f>IF(Dane!$F$9="","",Dane!$F$9)</f>
        <v>Język rosyjski</v>
      </c>
      <c r="C431" s="285" t="str">
        <f>IF(OR(ISTEXT('Oceny I'!$H$40),ISBLANK('Oceny I'!$H$40)),"--------",CHOOSE('Oceny I'!$H$40,"niedostateczny","dopuszczający","dostateczny","dobry","bardzo dobry","celujący"))</f>
        <v>--------</v>
      </c>
      <c r="D431" s="286"/>
      <c r="E431" s="49"/>
      <c r="F431" s="48">
        <v>7</v>
      </c>
      <c r="G431" s="51" t="str">
        <f>IF(Dane!$F$9="","",Dane!$F$9)</f>
        <v>Język rosyjski</v>
      </c>
      <c r="H431" s="285" t="str">
        <f>IF(OR(ISTEXT('Oceny I'!$H$41),ISBLANK('Oceny I'!$H$41)),"--------",CHOOSE('Oceny I'!$H$41,"niedostateczny","dopuszczający","dostateczny","dobry","bardzo dobry","celujący"))</f>
        <v>--------</v>
      </c>
      <c r="I431" s="286"/>
    </row>
    <row r="432" spans="1:9" s="50" customFormat="1" ht="16.5" customHeight="1">
      <c r="A432" s="48">
        <v>8</v>
      </c>
      <c r="B432" s="51" t="str">
        <f>IF(Dane!$F$10="","",Dane!$F$10)</f>
        <v>Matematyka</v>
      </c>
      <c r="C432" s="285">
        <f>IF(OR(ISTEXT('Oceny I'!$I$40),ISBLANK('Oceny I'!$I$40)),"",CHOOSE('Oceny I'!$I$40,"niedostateczny","dopuszczający","dostateczny","dobry","bardzo dobry","celujący"))</f>
      </c>
      <c r="D432" s="286"/>
      <c r="E432" s="49"/>
      <c r="F432" s="48">
        <v>8</v>
      </c>
      <c r="G432" s="51" t="str">
        <f>IF(Dane!$F$10="","",Dane!$F$10)</f>
        <v>Matematyka</v>
      </c>
      <c r="H432" s="285">
        <f>IF(OR(ISTEXT('Oceny I'!$I$41),ISBLANK('Oceny I'!$I$41)),"",CHOOSE('Oceny I'!$I$41,"niedostateczny","dopuszczający","dostateczny","dobry","bardzo dobry","celujący"))</f>
      </c>
      <c r="I432" s="286"/>
    </row>
    <row r="433" spans="1:9" s="50" customFormat="1" ht="16.5" customHeight="1">
      <c r="A433" s="48">
        <v>9</v>
      </c>
      <c r="B433" s="51" t="str">
        <f>IF(Dane!$F$11="","",Dane!$F$11)</f>
        <v>Fizyka</v>
      </c>
      <c r="C433" s="285">
        <f>IF(OR(ISTEXT('Oceny I'!$J$40),ISBLANK('Oceny I'!$J$40)),"",CHOOSE('Oceny I'!$J$40,"niedostateczny","dopuszczający","dostateczny","dobry","bardzo dobry","celujący"))</f>
      </c>
      <c r="D433" s="286"/>
      <c r="E433" s="49"/>
      <c r="F433" s="48">
        <v>9</v>
      </c>
      <c r="G433" s="51" t="str">
        <f>IF(Dane!$F$11="","",Dane!$F$11)</f>
        <v>Fizyka</v>
      </c>
      <c r="H433" s="285">
        <f>IF(OR(ISTEXT('Oceny I'!$J$41),ISBLANK('Oceny I'!$J$41)),"",CHOOSE('Oceny I'!$J$41,"niedostateczny","dopuszczający","dostateczny","dobry","bardzo dobry","celujący"))</f>
      </c>
      <c r="I433" s="286"/>
    </row>
    <row r="434" spans="1:9" s="50" customFormat="1" ht="16.5" customHeight="1">
      <c r="A434" s="48">
        <v>10</v>
      </c>
      <c r="B434" s="51" t="str">
        <f>IF(Dane!$F$12="","",Dane!$F$12)</f>
        <v>Chemia</v>
      </c>
      <c r="C434" s="285">
        <f>IF(OR(ISTEXT('Oceny I'!$K$40),ISBLANK('Oceny I'!$K$40)),"",CHOOSE('Oceny I'!$K$40,"niedostateczny","dopuszczający","dostateczny","dobry","bardzo dobry","celujący"))</f>
      </c>
      <c r="D434" s="286"/>
      <c r="E434" s="49"/>
      <c r="F434" s="48">
        <v>10</v>
      </c>
      <c r="G434" s="51" t="str">
        <f>IF(Dane!$F$12="","",Dane!$F$12)</f>
        <v>Chemia</v>
      </c>
      <c r="H434" s="285">
        <f>IF(OR(ISTEXT('Oceny I'!$K$41),ISBLANK('Oceny I'!$K$41)),"",CHOOSE('Oceny I'!$K$41,"niedostateczny","dopuszczający","dostateczny","dobry","bardzo dobry","celujący"))</f>
      </c>
      <c r="I434" s="286"/>
    </row>
    <row r="435" spans="1:9" s="50" customFormat="1" ht="16.5" customHeight="1">
      <c r="A435" s="48">
        <v>11</v>
      </c>
      <c r="B435" s="51" t="str">
        <f>IF(Dane!$F$13="","",Dane!$F$13)</f>
        <v>Geografia</v>
      </c>
      <c r="C435" s="285">
        <f>IF(OR(ISTEXT('Oceny I'!$L$40),ISBLANK('Oceny I'!$L$40)),"",CHOOSE('Oceny I'!$L$40,"niedostateczny","dopuszczający","dostateczny","dobry","bardzo dobry","celujący"))</f>
      </c>
      <c r="D435" s="286"/>
      <c r="E435" s="49"/>
      <c r="F435" s="48">
        <v>11</v>
      </c>
      <c r="G435" s="51" t="str">
        <f>IF(Dane!$F$13="","",Dane!$F$13)</f>
        <v>Geografia</v>
      </c>
      <c r="H435" s="285">
        <f>IF(OR(ISTEXT('Oceny I'!$L$41),ISBLANK('Oceny I'!$L$41)),"",CHOOSE('Oceny I'!$L$41,"niedostateczny","dopuszczający","dostateczny","dobry","bardzo dobry","celujący"))</f>
      </c>
      <c r="I435" s="286"/>
    </row>
    <row r="436" spans="1:9" s="50" customFormat="1" ht="16.5" customHeight="1">
      <c r="A436" s="48">
        <v>12</v>
      </c>
      <c r="B436" s="51" t="str">
        <f>IF(Dane!$F$14="","",Dane!$F$14)</f>
        <v>Historia</v>
      </c>
      <c r="C436" s="285">
        <f>IF(OR(ISTEXT('Oceny I'!$M$40),ISBLANK('Oceny I'!$M$40)),"",CHOOSE('Oceny I'!$M$40,"niedostateczny","dopuszczający","dostateczny","dobry","bardzo dobry","celujący"))</f>
      </c>
      <c r="D436" s="286"/>
      <c r="E436" s="49"/>
      <c r="F436" s="48">
        <v>12</v>
      </c>
      <c r="G436" s="51" t="str">
        <f>IF(Dane!$F$14="","",Dane!$F$14)</f>
        <v>Historia</v>
      </c>
      <c r="H436" s="285">
        <f>IF(OR(ISTEXT('Oceny I'!$M$41),ISBLANK('Oceny I'!$M$41)),"",CHOOSE('Oceny I'!$M$41,"niedostateczny","dopuszczający","dostateczny","dobry","bardzo dobry","celujący"))</f>
      </c>
      <c r="I436" s="286"/>
    </row>
    <row r="437" spans="1:9" s="50" customFormat="1" ht="16.5" customHeight="1">
      <c r="A437" s="48">
        <v>13</v>
      </c>
      <c r="B437" s="51" t="str">
        <f>IF(Dane!$F$15="","",Dane!$F$15)</f>
        <v>W-F</v>
      </c>
      <c r="C437" s="285">
        <f>IF(OR(ISTEXT('Oceny I'!$N$40),ISBLANK('Oceny I'!$N$40)),"",CHOOSE('Oceny I'!$N$40,"niedostateczny","dopuszczający","dostateczny","dobry","bardzo dobry","celujący"))</f>
      </c>
      <c r="D437" s="286"/>
      <c r="E437" s="49"/>
      <c r="F437" s="48">
        <v>13</v>
      </c>
      <c r="G437" s="51" t="str">
        <f>IF(Dane!$F$15="","",Dane!$F$15)</f>
        <v>W-F</v>
      </c>
      <c r="H437" s="285">
        <f>IF(OR(ISTEXT('Oceny I'!$N$41),ISBLANK('Oceny I'!$N$41)),"",CHOOSE('Oceny I'!$N$41,"niedostateczny","dopuszczający","dostateczny","dobry","bardzo dobry","celujący"))</f>
      </c>
      <c r="I437" s="286"/>
    </row>
    <row r="438" spans="1:9" s="50" customFormat="1" ht="16.5" customHeight="1">
      <c r="A438" s="48">
        <v>14</v>
      </c>
      <c r="B438" s="51" t="str">
        <f>IF(Dane!$F$16="","",Dane!$F$16)</f>
        <v>Podstawy. przeds.</v>
      </c>
      <c r="C438" s="285">
        <f>IF(OR(ISTEXT('Oceny I'!$O$40),ISBLANK('Oceny I'!$O$40)),"",CHOOSE('Oceny I'!$O$40,"niedostateczny","dopuszczający","dostateczny","dobry","bardzo dobry","celujący"))</f>
      </c>
      <c r="D438" s="286"/>
      <c r="E438" s="49"/>
      <c r="F438" s="48">
        <v>14</v>
      </c>
      <c r="G438" s="51" t="str">
        <f>IF(Dane!$F$16="","",Dane!$F$16)</f>
        <v>Podstawy. przeds.</v>
      </c>
      <c r="H438" s="285">
        <f>IF(OR(ISTEXT('Oceny I'!$O$41),ISBLANK('Oceny I'!$O$41)),"",CHOOSE('Oceny I'!$O$41,"niedostateczny","dopuszczający","dostateczny","dobry","bardzo dobry","celujący"))</f>
      </c>
      <c r="I438" s="286"/>
    </row>
    <row r="439" spans="1:9" s="50" customFormat="1" ht="16.5" customHeight="1">
      <c r="A439" s="48">
        <v>15</v>
      </c>
      <c r="B439" s="51" t="str">
        <f>IF(Dane!$F$17="","",Dane!$F$17)</f>
        <v>Funkcj. przed. w. w.</v>
      </c>
      <c r="C439" s="285">
        <f>IF(OR(ISTEXT('Oceny I'!$P$40),ISBLANK('Oceny I'!$P$40)),"",CHOOSE('Oceny I'!$P$40,"niedostateczny","dopuszczający","dostateczny","dobry","bardzo dobry","celujący"))</f>
      </c>
      <c r="D439" s="286"/>
      <c r="E439" s="49"/>
      <c r="F439" s="48">
        <v>15</v>
      </c>
      <c r="G439" s="51" t="str">
        <f>IF(Dane!$F$17="","",Dane!$F$17)</f>
        <v>Funkcj. przed. w. w.</v>
      </c>
      <c r="H439" s="285">
        <f>IF(OR(ISTEXT('Oceny I'!$P$41),ISBLANK('Oceny I'!$P$41)),"",CHOOSE('Oceny I'!$P$41,"niedostateczny","dopuszczający","dostateczny","dobry","bardzo dobry","celujący"))</f>
      </c>
      <c r="I439" s="286"/>
    </row>
    <row r="440" spans="1:9" s="50" customFormat="1" ht="16.5" customHeight="1">
      <c r="A440" s="48">
        <v>16</v>
      </c>
      <c r="B440" s="51" t="str">
        <f>IF(Dane!$F$18="","",Dane!$F$18)</f>
        <v>Praca biurowa</v>
      </c>
      <c r="C440" s="285">
        <f>IF(OR(ISTEXT('Oceny I'!$Q$40),ISBLANK('Oceny I'!$Q$40)),"",CHOOSE('Oceny I'!$Q$40,"niedostateczny","dopuszczający","dostateczny","dobry","bardzo dobry","celujący"))</f>
      </c>
      <c r="D440" s="286"/>
      <c r="E440" s="49"/>
      <c r="F440" s="48">
        <v>16</v>
      </c>
      <c r="G440" s="51" t="str">
        <f>IF(Dane!$F$18="","",Dane!$F$18)</f>
        <v>Praca biurowa</v>
      </c>
      <c r="H440" s="285">
        <f>IF(OR(ISTEXT('Oceny I'!$Q$41),ISBLANK('Oceny I'!$Q$41)),"",CHOOSE('Oceny I'!$Q$41,"niedostateczny","dopuszczający","dostateczny","dobry","bardzo dobry","celujący"))</f>
      </c>
      <c r="I440" s="286"/>
    </row>
    <row r="441" spans="1:9" s="50" customFormat="1" ht="16.5" customHeight="1">
      <c r="A441" s="48">
        <v>17</v>
      </c>
      <c r="B441" s="51">
        <f>IF(Dane!$F$19="","",Dane!$F$19)</f>
      </c>
      <c r="C441" s="285">
        <f>IF(OR(ISTEXT('Oceny I'!$S$40),ISBLANK('Oceny I'!$S$40)),"",CHOOSE('Oceny I'!$S$40,"niedostateczny","dopuszczający","dostateczny","dobry","bardzo dobry","celujący"))</f>
      </c>
      <c r="D441" s="286"/>
      <c r="E441" s="49"/>
      <c r="F441" s="48">
        <v>17</v>
      </c>
      <c r="G441" s="51">
        <f>IF(Dane!$F$19="","",Dane!$F$19)</f>
      </c>
      <c r="H441" s="285">
        <f>IF(OR(ISTEXT('Oceny I'!$S$41),ISBLANK('Oceny I'!$S$41)),"",CHOOSE('Oceny I'!$S$41,"niedostateczny","dopuszczający","dostateczny","dobry","bardzo dobry","celujący"))</f>
      </c>
      <c r="I441" s="286"/>
    </row>
    <row r="442" spans="1:9" s="50" customFormat="1" ht="16.5" customHeight="1">
      <c r="A442" s="99">
        <v>18</v>
      </c>
      <c r="B442" s="51">
        <f>IF(Dane!$F$20="","",Dane!$F$20)</f>
      </c>
      <c r="C442" s="285">
        <f>IF(OR(ISTEXT('Oceny I'!$T$40),ISBLANK('Oceny I'!$T$40)),"",CHOOSE('Oceny I'!$T$40,"niedostateczny","dopuszczający","dostateczny","dobry","bardzo dobry","celujący"))</f>
      </c>
      <c r="D442" s="286"/>
      <c r="E442" s="49"/>
      <c r="F442" s="99">
        <v>18</v>
      </c>
      <c r="G442" s="51">
        <f>IF(Dane!$F$20="","",Dane!$F$20)</f>
      </c>
      <c r="H442" s="285">
        <f>IF(OR(ISTEXT('Oceny I'!$T$41),ISBLANK('Oceny I'!$T$41)),"",CHOOSE('Oceny I'!$T$41,"niedostateczny","dopuszczający","dostateczny","dobry","bardzo dobry","celujący"))</f>
      </c>
      <c r="I442" s="286"/>
    </row>
    <row r="443" spans="1:9" s="50" customFormat="1" ht="16.5" customHeight="1">
      <c r="A443" s="290"/>
      <c r="B443" s="51" t="s">
        <v>69</v>
      </c>
      <c r="C443" s="74">
        <f>'Oceny I'!$AD$38</f>
        <v>0</v>
      </c>
      <c r="D443" s="75"/>
      <c r="E443" s="49"/>
      <c r="F443" s="290"/>
      <c r="G443" s="51" t="s">
        <v>69</v>
      </c>
      <c r="H443" s="74">
        <f>'Oceny I'!$AD$41</f>
        <v>0</v>
      </c>
      <c r="I443" s="78"/>
    </row>
    <row r="444" spans="1:9" s="50" customFormat="1" ht="16.5" customHeight="1">
      <c r="A444" s="291"/>
      <c r="B444" s="51" t="s">
        <v>70</v>
      </c>
      <c r="C444" s="74">
        <f>'Oceny I'!$AE$38</f>
        <v>0</v>
      </c>
      <c r="D444" s="75"/>
      <c r="E444" s="49"/>
      <c r="F444" s="291"/>
      <c r="G444" s="51" t="s">
        <v>70</v>
      </c>
      <c r="H444" s="74">
        <f>'Oceny I'!$AE$41</f>
        <v>0</v>
      </c>
      <c r="I444" s="78"/>
    </row>
    <row r="445" spans="1:9" s="50" customFormat="1" ht="16.5" customHeight="1">
      <c r="A445" s="291"/>
      <c r="B445" s="51" t="s">
        <v>85</v>
      </c>
      <c r="C445" s="52">
        <f>SUM(C443:C444)</f>
        <v>0</v>
      </c>
      <c r="D445" s="76">
        <f>mieś!$U40</f>
      </c>
      <c r="E445" s="49"/>
      <c r="F445" s="291"/>
      <c r="G445" s="51" t="s">
        <v>85</v>
      </c>
      <c r="H445" s="52">
        <f>SUM(H443:H444)</f>
        <v>0</v>
      </c>
      <c r="I445" s="76">
        <f>mieś!$U41</f>
      </c>
    </row>
    <row r="446" spans="1:9" s="50" customFormat="1" ht="16.5" customHeight="1">
      <c r="A446" s="292"/>
      <c r="B446" s="51" t="s">
        <v>156</v>
      </c>
      <c r="C446" s="52">
        <f>'Oceny I'!$AF$40</f>
        <v>0</v>
      </c>
      <c r="D446" s="303">
        <f>'Oceny I'!AB40</f>
      </c>
      <c r="E446" s="49"/>
      <c r="F446" s="292"/>
      <c r="G446" s="51" t="s">
        <v>156</v>
      </c>
      <c r="H446" s="52">
        <f>'Oceny I'!$AF$41</f>
        <v>0</v>
      </c>
      <c r="I446" s="304">
        <f>'Oceny I'!AB41</f>
      </c>
    </row>
  </sheetData>
  <mergeCells count="760">
    <mergeCell ref="C441:D441"/>
    <mergeCell ref="H441:I441"/>
    <mergeCell ref="H347:I347"/>
    <mergeCell ref="C371:D371"/>
    <mergeCell ref="H371:I371"/>
    <mergeCell ref="C394:D394"/>
    <mergeCell ref="H394:I394"/>
    <mergeCell ref="B377:D377"/>
    <mergeCell ref="G377:I377"/>
    <mergeCell ref="B401:D401"/>
    <mergeCell ref="C300:D300"/>
    <mergeCell ref="H300:I300"/>
    <mergeCell ref="C324:D324"/>
    <mergeCell ref="H324:I324"/>
    <mergeCell ref="C316:D316"/>
    <mergeCell ref="C315:D315"/>
    <mergeCell ref="C314:D314"/>
    <mergeCell ref="C313:D313"/>
    <mergeCell ref="C312:D312"/>
    <mergeCell ref="H320:I320"/>
    <mergeCell ref="C253:D253"/>
    <mergeCell ref="H253:I253"/>
    <mergeCell ref="C277:D277"/>
    <mergeCell ref="H277:I277"/>
    <mergeCell ref="C269:D269"/>
    <mergeCell ref="C268:D268"/>
    <mergeCell ref="C267:D267"/>
    <mergeCell ref="H273:I273"/>
    <mergeCell ref="H272:I272"/>
    <mergeCell ref="H271:I271"/>
    <mergeCell ref="C206:D206"/>
    <mergeCell ref="H206:I206"/>
    <mergeCell ref="C230:D230"/>
    <mergeCell ref="H230:I230"/>
    <mergeCell ref="H228:I228"/>
    <mergeCell ref="H227:I227"/>
    <mergeCell ref="H226:I226"/>
    <mergeCell ref="H225:I225"/>
    <mergeCell ref="C224:D224"/>
    <mergeCell ref="C223:D223"/>
    <mergeCell ref="C136:D136"/>
    <mergeCell ref="H136:I136"/>
    <mergeCell ref="C159:D159"/>
    <mergeCell ref="H159:I159"/>
    <mergeCell ref="B142:D142"/>
    <mergeCell ref="G142:I142"/>
    <mergeCell ref="H155:I155"/>
    <mergeCell ref="H154:I154"/>
    <mergeCell ref="H153:I153"/>
    <mergeCell ref="H152:I152"/>
    <mergeCell ref="A396:A399"/>
    <mergeCell ref="F396:F399"/>
    <mergeCell ref="A420:A423"/>
    <mergeCell ref="F420:F423"/>
    <mergeCell ref="C415:D415"/>
    <mergeCell ref="C414:D414"/>
    <mergeCell ref="C413:D413"/>
    <mergeCell ref="C412:D412"/>
    <mergeCell ref="C411:D411"/>
    <mergeCell ref="C410:D410"/>
    <mergeCell ref="A349:A352"/>
    <mergeCell ref="F349:F352"/>
    <mergeCell ref="A373:A376"/>
    <mergeCell ref="F373:F376"/>
    <mergeCell ref="C372:D372"/>
    <mergeCell ref="C370:D370"/>
    <mergeCell ref="C369:D369"/>
    <mergeCell ref="C368:D368"/>
    <mergeCell ref="C367:D367"/>
    <mergeCell ref="C366:D366"/>
    <mergeCell ref="A302:A305"/>
    <mergeCell ref="F302:F305"/>
    <mergeCell ref="A326:A329"/>
    <mergeCell ref="F326:F329"/>
    <mergeCell ref="C322:D322"/>
    <mergeCell ref="C321:D321"/>
    <mergeCell ref="C320:D320"/>
    <mergeCell ref="C319:D319"/>
    <mergeCell ref="C318:D318"/>
    <mergeCell ref="C317:D317"/>
    <mergeCell ref="A255:A258"/>
    <mergeCell ref="F255:F258"/>
    <mergeCell ref="A279:A282"/>
    <mergeCell ref="F279:F282"/>
    <mergeCell ref="C275:D275"/>
    <mergeCell ref="C274:D274"/>
    <mergeCell ref="C273:D273"/>
    <mergeCell ref="C272:D272"/>
    <mergeCell ref="C271:D271"/>
    <mergeCell ref="C270:D270"/>
    <mergeCell ref="A208:A211"/>
    <mergeCell ref="F208:F211"/>
    <mergeCell ref="A232:A235"/>
    <mergeCell ref="F232:F235"/>
    <mergeCell ref="C231:D231"/>
    <mergeCell ref="C229:D229"/>
    <mergeCell ref="C228:D228"/>
    <mergeCell ref="C227:D227"/>
    <mergeCell ref="C226:D226"/>
    <mergeCell ref="C225:D225"/>
    <mergeCell ref="A161:A164"/>
    <mergeCell ref="F161:F164"/>
    <mergeCell ref="A185:A188"/>
    <mergeCell ref="F185:F188"/>
    <mergeCell ref="C181:D181"/>
    <mergeCell ref="C180:D180"/>
    <mergeCell ref="C179:D179"/>
    <mergeCell ref="C178:D178"/>
    <mergeCell ref="C177:D177"/>
    <mergeCell ref="C170:D170"/>
    <mergeCell ref="A114:A117"/>
    <mergeCell ref="F114:F117"/>
    <mergeCell ref="A138:A141"/>
    <mergeCell ref="F138:F141"/>
    <mergeCell ref="C137:D137"/>
    <mergeCell ref="C135:D135"/>
    <mergeCell ref="C134:D134"/>
    <mergeCell ref="C133:D133"/>
    <mergeCell ref="C132:D132"/>
    <mergeCell ref="C131:D131"/>
    <mergeCell ref="A67:A70"/>
    <mergeCell ref="F67:F70"/>
    <mergeCell ref="A91:A94"/>
    <mergeCell ref="F91:F94"/>
    <mergeCell ref="B72:D72"/>
    <mergeCell ref="C84:D84"/>
    <mergeCell ref="C83:D83"/>
    <mergeCell ref="C82:D82"/>
    <mergeCell ref="C81:D81"/>
    <mergeCell ref="C80:D80"/>
    <mergeCell ref="A20:A23"/>
    <mergeCell ref="F20:F23"/>
    <mergeCell ref="A44:A47"/>
    <mergeCell ref="F44:F47"/>
    <mergeCell ref="C26:D26"/>
    <mergeCell ref="C27:D27"/>
    <mergeCell ref="C28:D28"/>
    <mergeCell ref="C29:D29"/>
    <mergeCell ref="C30:D30"/>
    <mergeCell ref="C31:D31"/>
    <mergeCell ref="B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H5:I5"/>
    <mergeCell ref="H6:I6"/>
    <mergeCell ref="H7:I7"/>
    <mergeCell ref="H8:I8"/>
    <mergeCell ref="G1:I1"/>
    <mergeCell ref="H2:I2"/>
    <mergeCell ref="H3:I3"/>
    <mergeCell ref="H4:I4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9:I19"/>
    <mergeCell ref="B25:D25"/>
    <mergeCell ref="G25:I25"/>
    <mergeCell ref="C17:D17"/>
    <mergeCell ref="C19:D19"/>
    <mergeCell ref="C32:D32"/>
    <mergeCell ref="C33:D33"/>
    <mergeCell ref="C34:D34"/>
    <mergeCell ref="C35:D35"/>
    <mergeCell ref="H40:I40"/>
    <mergeCell ref="C36:D36"/>
    <mergeCell ref="C37:D37"/>
    <mergeCell ref="C38:D38"/>
    <mergeCell ref="C39:D39"/>
    <mergeCell ref="C42:D42"/>
    <mergeCell ref="C43:D43"/>
    <mergeCell ref="H43:I43"/>
    <mergeCell ref="H41:I41"/>
    <mergeCell ref="C41:D41"/>
    <mergeCell ref="H42:I42"/>
    <mergeCell ref="H26:I26"/>
    <mergeCell ref="B48:D48"/>
    <mergeCell ref="G48:I48"/>
    <mergeCell ref="H31:I31"/>
    <mergeCell ref="H30:I30"/>
    <mergeCell ref="H29:I29"/>
    <mergeCell ref="H28:I28"/>
    <mergeCell ref="H35:I35"/>
    <mergeCell ref="H34:I34"/>
    <mergeCell ref="H33:I33"/>
    <mergeCell ref="C110:D110"/>
    <mergeCell ref="C109:D109"/>
    <mergeCell ref="C108:D108"/>
    <mergeCell ref="H27:I27"/>
    <mergeCell ref="H32:I32"/>
    <mergeCell ref="H39:I39"/>
    <mergeCell ref="H38:I38"/>
    <mergeCell ref="H37:I37"/>
    <mergeCell ref="H36:I36"/>
    <mergeCell ref="C40:D40"/>
    <mergeCell ref="B119:D119"/>
    <mergeCell ref="G119:I119"/>
    <mergeCell ref="C113:D113"/>
    <mergeCell ref="C111:D111"/>
    <mergeCell ref="C112:D112"/>
    <mergeCell ref="H112:I112"/>
    <mergeCell ref="B166:D166"/>
    <mergeCell ref="G166:I166"/>
    <mergeCell ref="H157:I157"/>
    <mergeCell ref="H156:I156"/>
    <mergeCell ref="G189:I189"/>
    <mergeCell ref="B213:D213"/>
    <mergeCell ref="G213:I213"/>
    <mergeCell ref="C207:D207"/>
    <mergeCell ref="C205:D205"/>
    <mergeCell ref="C204:D204"/>
    <mergeCell ref="C203:D203"/>
    <mergeCell ref="C202:D202"/>
    <mergeCell ref="C201:D201"/>
    <mergeCell ref="C200:D200"/>
    <mergeCell ref="B236:D236"/>
    <mergeCell ref="G236:I236"/>
    <mergeCell ref="B260:D260"/>
    <mergeCell ref="G260:I260"/>
    <mergeCell ref="C254:D254"/>
    <mergeCell ref="C252:D252"/>
    <mergeCell ref="C251:D251"/>
    <mergeCell ref="C250:D250"/>
    <mergeCell ref="C249:D249"/>
    <mergeCell ref="C248:D248"/>
    <mergeCell ref="B283:D283"/>
    <mergeCell ref="G283:I283"/>
    <mergeCell ref="B307:D307"/>
    <mergeCell ref="G307:I307"/>
    <mergeCell ref="C301:D301"/>
    <mergeCell ref="C299:D299"/>
    <mergeCell ref="C298:D298"/>
    <mergeCell ref="C297:D297"/>
    <mergeCell ref="C296:D296"/>
    <mergeCell ref="C295:D295"/>
    <mergeCell ref="G330:I330"/>
    <mergeCell ref="B354:D354"/>
    <mergeCell ref="G354:I354"/>
    <mergeCell ref="C345:D345"/>
    <mergeCell ref="C344:D344"/>
    <mergeCell ref="C343:D343"/>
    <mergeCell ref="C342:D342"/>
    <mergeCell ref="C341:D341"/>
    <mergeCell ref="C340:D340"/>
    <mergeCell ref="H348:I348"/>
    <mergeCell ref="G401:I401"/>
    <mergeCell ref="C395:D395"/>
    <mergeCell ref="C393:D393"/>
    <mergeCell ref="C392:D392"/>
    <mergeCell ref="C391:D391"/>
    <mergeCell ref="C390:D390"/>
    <mergeCell ref="C389:D389"/>
    <mergeCell ref="H402:I402"/>
    <mergeCell ref="H395:I395"/>
    <mergeCell ref="H393:I393"/>
    <mergeCell ref="H392:I392"/>
    <mergeCell ref="H391:I391"/>
    <mergeCell ref="H390:I390"/>
    <mergeCell ref="H389:I389"/>
    <mergeCell ref="H403:I403"/>
    <mergeCell ref="H404:I404"/>
    <mergeCell ref="H405:I405"/>
    <mergeCell ref="H406:I406"/>
    <mergeCell ref="H407:I407"/>
    <mergeCell ref="H408:I408"/>
    <mergeCell ref="H409:I409"/>
    <mergeCell ref="H410:I410"/>
    <mergeCell ref="H411:I411"/>
    <mergeCell ref="H412:I412"/>
    <mergeCell ref="H413:I413"/>
    <mergeCell ref="H414:I414"/>
    <mergeCell ref="H415:I415"/>
    <mergeCell ref="H416:I416"/>
    <mergeCell ref="H417:I417"/>
    <mergeCell ref="H419:I419"/>
    <mergeCell ref="H418:I418"/>
    <mergeCell ref="C419:D419"/>
    <mergeCell ref="C417:D417"/>
    <mergeCell ref="C416:D416"/>
    <mergeCell ref="C418:D418"/>
    <mergeCell ref="C409:D409"/>
    <mergeCell ref="C408:D408"/>
    <mergeCell ref="C407:D407"/>
    <mergeCell ref="C406:D406"/>
    <mergeCell ref="C405:D405"/>
    <mergeCell ref="C404:D404"/>
    <mergeCell ref="C403:D403"/>
    <mergeCell ref="C402:D402"/>
    <mergeCell ref="H388:I388"/>
    <mergeCell ref="C388:D388"/>
    <mergeCell ref="C383:D383"/>
    <mergeCell ref="H387:I387"/>
    <mergeCell ref="H386:I386"/>
    <mergeCell ref="H385:I385"/>
    <mergeCell ref="H384:I384"/>
    <mergeCell ref="H383:I383"/>
    <mergeCell ref="C387:D387"/>
    <mergeCell ref="C386:D386"/>
    <mergeCell ref="C385:D385"/>
    <mergeCell ref="C384:D384"/>
    <mergeCell ref="H378:I378"/>
    <mergeCell ref="C382:D382"/>
    <mergeCell ref="C381:D381"/>
    <mergeCell ref="C380:D380"/>
    <mergeCell ref="C379:D379"/>
    <mergeCell ref="C378:D378"/>
    <mergeCell ref="H382:I382"/>
    <mergeCell ref="H381:I381"/>
    <mergeCell ref="H380:I380"/>
    <mergeCell ref="H379:I379"/>
    <mergeCell ref="H372:I372"/>
    <mergeCell ref="H370:I370"/>
    <mergeCell ref="H369:I369"/>
    <mergeCell ref="H368:I368"/>
    <mergeCell ref="H367:I367"/>
    <mergeCell ref="H366:I366"/>
    <mergeCell ref="H365:I365"/>
    <mergeCell ref="H364:I364"/>
    <mergeCell ref="H363:I363"/>
    <mergeCell ref="H362:I362"/>
    <mergeCell ref="H361:I361"/>
    <mergeCell ref="H360:I360"/>
    <mergeCell ref="H359:I359"/>
    <mergeCell ref="H358:I358"/>
    <mergeCell ref="H357:I357"/>
    <mergeCell ref="H356:I356"/>
    <mergeCell ref="H355:I355"/>
    <mergeCell ref="C365:D365"/>
    <mergeCell ref="C364:D364"/>
    <mergeCell ref="C363:D363"/>
    <mergeCell ref="C362:D362"/>
    <mergeCell ref="C361:D361"/>
    <mergeCell ref="C360:D360"/>
    <mergeCell ref="C359:D359"/>
    <mergeCell ref="C358:D358"/>
    <mergeCell ref="C357:D357"/>
    <mergeCell ref="C356:D356"/>
    <mergeCell ref="C355:D355"/>
    <mergeCell ref="C348:D348"/>
    <mergeCell ref="C346:D346"/>
    <mergeCell ref="C347:D347"/>
    <mergeCell ref="H346:I346"/>
    <mergeCell ref="H345:I345"/>
    <mergeCell ref="H344:I344"/>
    <mergeCell ref="H343:I343"/>
    <mergeCell ref="H342:I342"/>
    <mergeCell ref="H341:I341"/>
    <mergeCell ref="H340:I340"/>
    <mergeCell ref="H339:I339"/>
    <mergeCell ref="H332:I332"/>
    <mergeCell ref="H331:I331"/>
    <mergeCell ref="H338:I338"/>
    <mergeCell ref="H337:I337"/>
    <mergeCell ref="H336:I336"/>
    <mergeCell ref="H335:I335"/>
    <mergeCell ref="C333:D333"/>
    <mergeCell ref="C338:D338"/>
    <mergeCell ref="H334:I334"/>
    <mergeCell ref="H333:I333"/>
    <mergeCell ref="C339:D339"/>
    <mergeCell ref="C325:D325"/>
    <mergeCell ref="C323:D323"/>
    <mergeCell ref="C334:D334"/>
    <mergeCell ref="C335:D335"/>
    <mergeCell ref="C336:D336"/>
    <mergeCell ref="C337:D337"/>
    <mergeCell ref="B330:D330"/>
    <mergeCell ref="C331:D331"/>
    <mergeCell ref="C332:D332"/>
    <mergeCell ref="H325:I325"/>
    <mergeCell ref="H323:I323"/>
    <mergeCell ref="H322:I322"/>
    <mergeCell ref="H321:I321"/>
    <mergeCell ref="H319:I319"/>
    <mergeCell ref="H318:I318"/>
    <mergeCell ref="H317:I317"/>
    <mergeCell ref="H316:I316"/>
    <mergeCell ref="H315:I315"/>
    <mergeCell ref="H314:I314"/>
    <mergeCell ref="H313:I313"/>
    <mergeCell ref="H312:I312"/>
    <mergeCell ref="H311:I311"/>
    <mergeCell ref="H310:I310"/>
    <mergeCell ref="H309:I309"/>
    <mergeCell ref="H308:I308"/>
    <mergeCell ref="C311:D311"/>
    <mergeCell ref="C310:D310"/>
    <mergeCell ref="C309:D309"/>
    <mergeCell ref="C308:D308"/>
    <mergeCell ref="H301:I301"/>
    <mergeCell ref="H299:I299"/>
    <mergeCell ref="H298:I298"/>
    <mergeCell ref="H297:I297"/>
    <mergeCell ref="H296:I296"/>
    <mergeCell ref="H295:I295"/>
    <mergeCell ref="H294:I294"/>
    <mergeCell ref="H293:I293"/>
    <mergeCell ref="H292:I292"/>
    <mergeCell ref="H291:I291"/>
    <mergeCell ref="H290:I290"/>
    <mergeCell ref="H289:I289"/>
    <mergeCell ref="C294:D294"/>
    <mergeCell ref="C293:D293"/>
    <mergeCell ref="C292:D292"/>
    <mergeCell ref="C291:D291"/>
    <mergeCell ref="C290:D290"/>
    <mergeCell ref="C289:D289"/>
    <mergeCell ref="C288:D288"/>
    <mergeCell ref="C287:D287"/>
    <mergeCell ref="H287:I287"/>
    <mergeCell ref="H288:I288"/>
    <mergeCell ref="C278:D278"/>
    <mergeCell ref="C276:D276"/>
    <mergeCell ref="C286:D286"/>
    <mergeCell ref="C285:D285"/>
    <mergeCell ref="C284:D284"/>
    <mergeCell ref="H284:I284"/>
    <mergeCell ref="H285:I285"/>
    <mergeCell ref="H286:I286"/>
    <mergeCell ref="H278:I278"/>
    <mergeCell ref="H276:I276"/>
    <mergeCell ref="H275:I275"/>
    <mergeCell ref="H274:I274"/>
    <mergeCell ref="H264:I264"/>
    <mergeCell ref="H263:I263"/>
    <mergeCell ref="H270:I270"/>
    <mergeCell ref="H269:I269"/>
    <mergeCell ref="H268:I268"/>
    <mergeCell ref="H267:I267"/>
    <mergeCell ref="H262:I262"/>
    <mergeCell ref="H261:I261"/>
    <mergeCell ref="C266:D266"/>
    <mergeCell ref="C265:D265"/>
    <mergeCell ref="C264:D264"/>
    <mergeCell ref="C263:D263"/>
    <mergeCell ref="C262:D262"/>
    <mergeCell ref="C261:D261"/>
    <mergeCell ref="H266:I266"/>
    <mergeCell ref="H265:I265"/>
    <mergeCell ref="C247:D247"/>
    <mergeCell ref="C246:D246"/>
    <mergeCell ref="C245:D245"/>
    <mergeCell ref="C244:D244"/>
    <mergeCell ref="C243:D243"/>
    <mergeCell ref="C242:D242"/>
    <mergeCell ref="C241:D241"/>
    <mergeCell ref="C240:D240"/>
    <mergeCell ref="C239:D239"/>
    <mergeCell ref="C238:D238"/>
    <mergeCell ref="C237:D237"/>
    <mergeCell ref="H237:I237"/>
    <mergeCell ref="H238:I238"/>
    <mergeCell ref="H239:I239"/>
    <mergeCell ref="H246:I246"/>
    <mergeCell ref="H247:I247"/>
    <mergeCell ref="H240:I240"/>
    <mergeCell ref="H241:I241"/>
    <mergeCell ref="H242:I242"/>
    <mergeCell ref="H243:I243"/>
    <mergeCell ref="H252:I252"/>
    <mergeCell ref="H254:I254"/>
    <mergeCell ref="H231:I231"/>
    <mergeCell ref="H229:I229"/>
    <mergeCell ref="H248:I248"/>
    <mergeCell ref="H249:I249"/>
    <mergeCell ref="H250:I250"/>
    <mergeCell ref="H251:I251"/>
    <mergeCell ref="H244:I244"/>
    <mergeCell ref="H245:I245"/>
    <mergeCell ref="C222:D222"/>
    <mergeCell ref="C221:D221"/>
    <mergeCell ref="C220:D220"/>
    <mergeCell ref="C219:D219"/>
    <mergeCell ref="C218:D218"/>
    <mergeCell ref="C217:D217"/>
    <mergeCell ref="C216:D216"/>
    <mergeCell ref="C215:D215"/>
    <mergeCell ref="C214:D214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23:I223"/>
    <mergeCell ref="H224:I224"/>
    <mergeCell ref="H207:I207"/>
    <mergeCell ref="H205:I205"/>
    <mergeCell ref="H204:I204"/>
    <mergeCell ref="H203:I203"/>
    <mergeCell ref="H202:I202"/>
    <mergeCell ref="H201:I201"/>
    <mergeCell ref="H200:I200"/>
    <mergeCell ref="H199:I199"/>
    <mergeCell ref="H198:I198"/>
    <mergeCell ref="H197:I197"/>
    <mergeCell ref="H196:I196"/>
    <mergeCell ref="H195:I195"/>
    <mergeCell ref="H194:I194"/>
    <mergeCell ref="H193:I193"/>
    <mergeCell ref="H192:I192"/>
    <mergeCell ref="H191:I191"/>
    <mergeCell ref="H190:I190"/>
    <mergeCell ref="C199:D199"/>
    <mergeCell ref="C198:D198"/>
    <mergeCell ref="C197:D197"/>
    <mergeCell ref="C196:D196"/>
    <mergeCell ref="C195:D195"/>
    <mergeCell ref="C194:D194"/>
    <mergeCell ref="C193:D193"/>
    <mergeCell ref="C192:D192"/>
    <mergeCell ref="C191:D191"/>
    <mergeCell ref="C190:D190"/>
    <mergeCell ref="C184:D184"/>
    <mergeCell ref="C182:D182"/>
    <mergeCell ref="B189:D189"/>
    <mergeCell ref="C183:D183"/>
    <mergeCell ref="H184:I184"/>
    <mergeCell ref="H182:I182"/>
    <mergeCell ref="H181:I181"/>
    <mergeCell ref="H180:I180"/>
    <mergeCell ref="H183:I183"/>
    <mergeCell ref="H179:I179"/>
    <mergeCell ref="H178:I178"/>
    <mergeCell ref="H177:I177"/>
    <mergeCell ref="H176:I176"/>
    <mergeCell ref="H175:I175"/>
    <mergeCell ref="H174:I174"/>
    <mergeCell ref="H173:I173"/>
    <mergeCell ref="H172:I172"/>
    <mergeCell ref="C168:D168"/>
    <mergeCell ref="C169:D169"/>
    <mergeCell ref="H171:I171"/>
    <mergeCell ref="H170:I170"/>
    <mergeCell ref="H169:I169"/>
    <mergeCell ref="H168:I168"/>
    <mergeCell ref="C175:D175"/>
    <mergeCell ref="C176:D176"/>
    <mergeCell ref="H160:I160"/>
    <mergeCell ref="H158:I158"/>
    <mergeCell ref="C171:D171"/>
    <mergeCell ref="C172:D172"/>
    <mergeCell ref="C173:D173"/>
    <mergeCell ref="C174:D174"/>
    <mergeCell ref="H167:I167"/>
    <mergeCell ref="C167:D167"/>
    <mergeCell ref="H151:I151"/>
    <mergeCell ref="H150:I150"/>
    <mergeCell ref="C160:D160"/>
    <mergeCell ref="C158:D158"/>
    <mergeCell ref="C157:D157"/>
    <mergeCell ref="C156:D156"/>
    <mergeCell ref="C155:D155"/>
    <mergeCell ref="C154:D154"/>
    <mergeCell ref="C153:D153"/>
    <mergeCell ref="C152:D152"/>
    <mergeCell ref="C145:D145"/>
    <mergeCell ref="C144:D144"/>
    <mergeCell ref="C151:D151"/>
    <mergeCell ref="C150:D150"/>
    <mergeCell ref="C149:D149"/>
    <mergeCell ref="C148:D148"/>
    <mergeCell ref="C143:D143"/>
    <mergeCell ref="H149:I149"/>
    <mergeCell ref="H148:I148"/>
    <mergeCell ref="H147:I147"/>
    <mergeCell ref="H146:I146"/>
    <mergeCell ref="H145:I145"/>
    <mergeCell ref="H144:I144"/>
    <mergeCell ref="H143:I143"/>
    <mergeCell ref="C147:D147"/>
    <mergeCell ref="C146:D146"/>
    <mergeCell ref="H137:I137"/>
    <mergeCell ref="H135:I135"/>
    <mergeCell ref="H134:I134"/>
    <mergeCell ref="H133:I133"/>
    <mergeCell ref="C130:D130"/>
    <mergeCell ref="C129:D129"/>
    <mergeCell ref="C128:D128"/>
    <mergeCell ref="C127:D127"/>
    <mergeCell ref="H132:I132"/>
    <mergeCell ref="H131:I131"/>
    <mergeCell ref="H130:I130"/>
    <mergeCell ref="H129:I129"/>
    <mergeCell ref="H122:I122"/>
    <mergeCell ref="H121:I121"/>
    <mergeCell ref="H128:I128"/>
    <mergeCell ref="H127:I127"/>
    <mergeCell ref="H126:I126"/>
    <mergeCell ref="H125:I125"/>
    <mergeCell ref="H120:I120"/>
    <mergeCell ref="C126:D126"/>
    <mergeCell ref="C125:D125"/>
    <mergeCell ref="C124:D124"/>
    <mergeCell ref="C123:D123"/>
    <mergeCell ref="C122:D122"/>
    <mergeCell ref="C121:D121"/>
    <mergeCell ref="C120:D120"/>
    <mergeCell ref="H124:I124"/>
    <mergeCell ref="H123:I123"/>
    <mergeCell ref="C107:D107"/>
    <mergeCell ref="C106:D106"/>
    <mergeCell ref="C105:D105"/>
    <mergeCell ref="H113:I113"/>
    <mergeCell ref="H111:I111"/>
    <mergeCell ref="H110:I110"/>
    <mergeCell ref="H109:I109"/>
    <mergeCell ref="H108:I108"/>
    <mergeCell ref="H107:I107"/>
    <mergeCell ref="H106:I106"/>
    <mergeCell ref="H105:I105"/>
    <mergeCell ref="H104:I104"/>
    <mergeCell ref="H103:I103"/>
    <mergeCell ref="H102:I102"/>
    <mergeCell ref="H101:I101"/>
    <mergeCell ref="H100:I100"/>
    <mergeCell ref="H99:I99"/>
    <mergeCell ref="H98:I98"/>
    <mergeCell ref="H97:I97"/>
    <mergeCell ref="H96:I96"/>
    <mergeCell ref="C104:D104"/>
    <mergeCell ref="C103:D103"/>
    <mergeCell ref="C102:D102"/>
    <mergeCell ref="C101:D101"/>
    <mergeCell ref="C100:D100"/>
    <mergeCell ref="C99:D99"/>
    <mergeCell ref="C98:D98"/>
    <mergeCell ref="C97:D97"/>
    <mergeCell ref="C96:D96"/>
    <mergeCell ref="C90:D90"/>
    <mergeCell ref="H90:I90"/>
    <mergeCell ref="H88:I88"/>
    <mergeCell ref="B95:D95"/>
    <mergeCell ref="G95:I95"/>
    <mergeCell ref="C89:D89"/>
    <mergeCell ref="H89:I89"/>
    <mergeCell ref="H87:I87"/>
    <mergeCell ref="H86:I86"/>
    <mergeCell ref="H85:I85"/>
    <mergeCell ref="C88:D88"/>
    <mergeCell ref="C87:D87"/>
    <mergeCell ref="C86:D86"/>
    <mergeCell ref="C85:D85"/>
    <mergeCell ref="C79:D79"/>
    <mergeCell ref="C78:D78"/>
    <mergeCell ref="C77:D77"/>
    <mergeCell ref="C76:D76"/>
    <mergeCell ref="C75:D75"/>
    <mergeCell ref="C74:D74"/>
    <mergeCell ref="C73:D73"/>
    <mergeCell ref="H84:I84"/>
    <mergeCell ref="H83:I83"/>
    <mergeCell ref="H82:I82"/>
    <mergeCell ref="H81:I81"/>
    <mergeCell ref="H80:I80"/>
    <mergeCell ref="H79:I79"/>
    <mergeCell ref="H78:I78"/>
    <mergeCell ref="H77:I77"/>
    <mergeCell ref="H76:I76"/>
    <mergeCell ref="H75:I75"/>
    <mergeCell ref="H74:I74"/>
    <mergeCell ref="H73:I73"/>
    <mergeCell ref="H66:I66"/>
    <mergeCell ref="H64:I64"/>
    <mergeCell ref="H63:I63"/>
    <mergeCell ref="G72:I72"/>
    <mergeCell ref="H65:I65"/>
    <mergeCell ref="C66:D66"/>
    <mergeCell ref="C64:D64"/>
    <mergeCell ref="C63:D63"/>
    <mergeCell ref="C62:D62"/>
    <mergeCell ref="C65:D65"/>
    <mergeCell ref="C57:D57"/>
    <mergeCell ref="C56:D56"/>
    <mergeCell ref="H62:I62"/>
    <mergeCell ref="H61:I61"/>
    <mergeCell ref="H60:I60"/>
    <mergeCell ref="C61:D61"/>
    <mergeCell ref="C60:D60"/>
    <mergeCell ref="H52:I52"/>
    <mergeCell ref="H51:I51"/>
    <mergeCell ref="C55:D55"/>
    <mergeCell ref="H59:I59"/>
    <mergeCell ref="H58:I58"/>
    <mergeCell ref="H57:I57"/>
    <mergeCell ref="H56:I56"/>
    <mergeCell ref="H55:I55"/>
    <mergeCell ref="C59:D59"/>
    <mergeCell ref="C58:D58"/>
    <mergeCell ref="H50:I50"/>
    <mergeCell ref="H49:I49"/>
    <mergeCell ref="C54:D54"/>
    <mergeCell ref="C53:D53"/>
    <mergeCell ref="C52:D52"/>
    <mergeCell ref="C51:D51"/>
    <mergeCell ref="C50:D50"/>
    <mergeCell ref="C49:D49"/>
    <mergeCell ref="H54:I54"/>
    <mergeCell ref="H53:I53"/>
    <mergeCell ref="B424:D424"/>
    <mergeCell ref="G424:I424"/>
    <mergeCell ref="C425:D425"/>
    <mergeCell ref="H425:I425"/>
    <mergeCell ref="C426:D426"/>
    <mergeCell ref="H426:I426"/>
    <mergeCell ref="C427:D427"/>
    <mergeCell ref="H427:I427"/>
    <mergeCell ref="C428:D428"/>
    <mergeCell ref="H428:I428"/>
    <mergeCell ref="C429:D429"/>
    <mergeCell ref="H429:I429"/>
    <mergeCell ref="C430:D430"/>
    <mergeCell ref="H430:I430"/>
    <mergeCell ref="C431:D431"/>
    <mergeCell ref="H431:I431"/>
    <mergeCell ref="C432:D432"/>
    <mergeCell ref="H432:I432"/>
    <mergeCell ref="C433:D433"/>
    <mergeCell ref="H433:I433"/>
    <mergeCell ref="C434:D434"/>
    <mergeCell ref="H434:I434"/>
    <mergeCell ref="C435:D435"/>
    <mergeCell ref="H435:I435"/>
    <mergeCell ref="C439:D439"/>
    <mergeCell ref="H439:I439"/>
    <mergeCell ref="C436:D436"/>
    <mergeCell ref="H436:I436"/>
    <mergeCell ref="C437:D437"/>
    <mergeCell ref="H437:I437"/>
    <mergeCell ref="A443:A446"/>
    <mergeCell ref="F443:F446"/>
    <mergeCell ref="C18:D18"/>
    <mergeCell ref="H18:I18"/>
    <mergeCell ref="C440:D440"/>
    <mergeCell ref="H440:I440"/>
    <mergeCell ref="C442:D442"/>
    <mergeCell ref="H442:I442"/>
    <mergeCell ref="C438:D438"/>
    <mergeCell ref="H438:I438"/>
  </mergeCells>
  <conditionalFormatting sqref="I398 H20:H23 D21:D23 C44:D47 H46:I46 H420:H423 H67:H70 I69 H91:H94 I93 H114:H117 I116 H138:H141 I140 H161:H164 I163 H185:H188 I187 H208:H211 I210 H232:H235 I234 H255:H258 I257 H279:H282 I281 H302:H305 I304 H326:H329 I328 H349:H352 I351 H373:H376 I375 H396:H399 C20:C23 H44:H45 H47 C67:D70 C91:D94 C114:D117 C138:D141 C161:D164 C185:D188 C208:D211 C232:D235 C255:D258 C279:D282 C302:D305 C326:D329 C349:D352 C373:D376 C396:D399 C420:D423 I422 H443:H446 C443:D446 I445">
    <cfRule type="cellIs" priority="1" dxfId="0" operator="equal" stopIfTrue="1">
      <formula>0</formula>
    </cfRule>
  </conditionalFormatting>
  <printOptions/>
  <pageMargins left="0.1968503937007874" right="0.1968503937007874" top="0.1968503937007874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7:B40"/>
  <sheetViews>
    <sheetView workbookViewId="0" topLeftCell="A22">
      <selection activeCell="I42" sqref="I42"/>
    </sheetView>
  </sheetViews>
  <sheetFormatPr defaultColWidth="9.00390625" defaultRowHeight="12.75"/>
  <cols>
    <col min="9" max="9" width="14.00390625" style="0" customWidth="1"/>
    <col min="14" max="14" width="12.375" style="0" customWidth="1"/>
  </cols>
  <sheetData>
    <row r="37" spans="1:2" ht="12.75">
      <c r="A37" s="86" t="s">
        <v>94</v>
      </c>
      <c r="B37" s="86"/>
    </row>
    <row r="38" spans="1:2" ht="12.75">
      <c r="A38" s="86" t="str">
        <f>Dane!E1</f>
        <v>IB</v>
      </c>
      <c r="B38" s="86" t="str">
        <f>CONCATENATE(A37,A38,A39,A40)</f>
        <v>Średnia ocena indywidualna uczniów klasy IB w sem. I w roku szkolnym 2004/2005</v>
      </c>
    </row>
    <row r="39" spans="1:2" ht="12.75">
      <c r="A39" s="86" t="s">
        <v>93</v>
      </c>
      <c r="B39" s="86"/>
    </row>
    <row r="40" spans="1:2" ht="12.75">
      <c r="A40" s="86" t="str">
        <f>Dane!E2</f>
        <v>2004/2005</v>
      </c>
      <c r="B40" s="86"/>
    </row>
  </sheetData>
  <sheetProtection sheet="1" objects="1" scenarios="1"/>
  <printOptions/>
  <pageMargins left="0.5905511811023623" right="0.5905511811023623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Maksymiuk</dc:creator>
  <cp:keywords/>
  <dc:description/>
  <cp:lastModifiedBy>ZS2RYPIN</cp:lastModifiedBy>
  <cp:lastPrinted>2005-01-12T18:32:13Z</cp:lastPrinted>
  <dcterms:created xsi:type="dcterms:W3CDTF">2000-11-05T10:19:42Z</dcterms:created>
  <dcterms:modified xsi:type="dcterms:W3CDTF">2005-01-28T11:12:54Z</dcterms:modified>
  <cp:category/>
  <cp:version/>
  <cp:contentType/>
  <cp:contentStatus/>
</cp:coreProperties>
</file>